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340" windowHeight="7680"/>
  </bookViews>
  <sheets>
    <sheet name="All Years Merged" sheetId="5" r:id="rId1"/>
  </sheets>
  <definedNames>
    <definedName name="_xlnm._FilterDatabase" localSheetId="0" hidden="1">'All Years Merged'!$A$3:$BD$48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4" i="5"/>
  <c r="H304"/>
  <c r="G304"/>
  <c r="I303"/>
  <c r="H303"/>
  <c r="G303"/>
  <c r="I302"/>
  <c r="H302"/>
  <c r="G302"/>
  <c r="I301"/>
  <c r="H301"/>
  <c r="G301"/>
  <c r="I300"/>
  <c r="H300"/>
  <c r="G300"/>
  <c r="I299"/>
  <c r="H299"/>
  <c r="G299"/>
  <c r="I298"/>
  <c r="H298"/>
  <c r="G298"/>
  <c r="I297"/>
  <c r="H297"/>
  <c r="G297"/>
  <c r="I296"/>
  <c r="H296"/>
  <c r="G296"/>
  <c r="I295"/>
  <c r="H295"/>
  <c r="G295"/>
  <c r="I294"/>
  <c r="H294"/>
  <c r="G294"/>
  <c r="I293"/>
  <c r="H293"/>
  <c r="G293"/>
  <c r="I292"/>
  <c r="H292"/>
  <c r="G292"/>
  <c r="I291"/>
  <c r="H291"/>
  <c r="G291"/>
  <c r="I290"/>
  <c r="H290"/>
  <c r="G290"/>
  <c r="I289"/>
  <c r="H289"/>
  <c r="G289"/>
  <c r="I288"/>
  <c r="H288"/>
  <c r="G288"/>
  <c r="I287"/>
  <c r="H287"/>
  <c r="G287"/>
  <c r="I286"/>
  <c r="H286"/>
  <c r="G286"/>
  <c r="I285"/>
  <c r="H285"/>
  <c r="G285"/>
  <c r="I284"/>
  <c r="H284"/>
  <c r="G284"/>
  <c r="I283"/>
  <c r="H283"/>
  <c r="G283"/>
  <c r="I282"/>
  <c r="H282"/>
  <c r="G282"/>
  <c r="I281"/>
  <c r="H281"/>
  <c r="G281"/>
  <c r="I280"/>
  <c r="H280"/>
  <c r="G280"/>
  <c r="I279"/>
  <c r="H279"/>
  <c r="G279"/>
  <c r="I278"/>
  <c r="H278"/>
  <c r="G278"/>
  <c r="I277"/>
  <c r="H277"/>
  <c r="G277"/>
  <c r="I276"/>
  <c r="H276"/>
  <c r="G276"/>
  <c r="I275"/>
  <c r="H275"/>
  <c r="G275"/>
  <c r="I274"/>
  <c r="H274"/>
  <c r="G274"/>
  <c r="I273"/>
  <c r="H273"/>
  <c r="G273"/>
  <c r="I272"/>
  <c r="H272"/>
  <c r="G272"/>
  <c r="I271"/>
  <c r="H271"/>
  <c r="G271"/>
  <c r="I270"/>
  <c r="H270"/>
  <c r="G270"/>
  <c r="I269"/>
  <c r="H269"/>
  <c r="G269"/>
  <c r="I268"/>
  <c r="H268"/>
  <c r="G268"/>
  <c r="I267"/>
  <c r="H267"/>
  <c r="G267"/>
  <c r="I266"/>
  <c r="H266"/>
  <c r="G266"/>
  <c r="I265"/>
  <c r="H265"/>
  <c r="G265"/>
  <c r="I264"/>
  <c r="H264"/>
  <c r="G264"/>
  <c r="I263"/>
  <c r="H263"/>
  <c r="G263"/>
  <c r="I262"/>
  <c r="H262"/>
  <c r="G262"/>
  <c r="I261"/>
  <c r="H261"/>
  <c r="G261"/>
  <c r="I260"/>
  <c r="H260"/>
  <c r="G260"/>
  <c r="I259"/>
  <c r="H259"/>
  <c r="G259"/>
  <c r="I258"/>
  <c r="H258"/>
  <c r="G258"/>
  <c r="I257"/>
  <c r="H257"/>
  <c r="G257"/>
  <c r="I256"/>
  <c r="H256"/>
  <c r="G256"/>
  <c r="I255"/>
  <c r="H255"/>
  <c r="G255"/>
  <c r="I254"/>
  <c r="H254"/>
  <c r="G254"/>
  <c r="I253"/>
  <c r="H253"/>
  <c r="G253"/>
  <c r="I252"/>
  <c r="H252"/>
  <c r="G252"/>
  <c r="I251"/>
  <c r="H251"/>
  <c r="G251"/>
  <c r="I250"/>
  <c r="H250"/>
  <c r="G250"/>
  <c r="I249"/>
  <c r="H249"/>
  <c r="G249"/>
  <c r="I248"/>
  <c r="H248"/>
  <c r="G248"/>
  <c r="I247"/>
  <c r="H247"/>
  <c r="G247"/>
  <c r="I246"/>
  <c r="H246"/>
  <c r="G246"/>
  <c r="I245"/>
  <c r="H245"/>
  <c r="G245"/>
  <c r="I244"/>
  <c r="H244"/>
  <c r="G244"/>
  <c r="I243"/>
  <c r="H243"/>
  <c r="G243"/>
  <c r="I242"/>
  <c r="H242"/>
  <c r="G242"/>
  <c r="I239"/>
  <c r="H239"/>
  <c r="G239"/>
  <c r="I238"/>
  <c r="H238"/>
  <c r="G238"/>
  <c r="I237"/>
  <c r="H237"/>
  <c r="G237"/>
  <c r="I236"/>
  <c r="H236"/>
  <c r="G236"/>
  <c r="I235"/>
  <c r="H235"/>
  <c r="G235"/>
  <c r="I234"/>
  <c r="H234"/>
  <c r="G234"/>
  <c r="I233"/>
  <c r="H233"/>
  <c r="G233"/>
  <c r="I232"/>
  <c r="H232"/>
  <c r="G232"/>
  <c r="I231"/>
  <c r="H231"/>
  <c r="G231"/>
  <c r="I230"/>
  <c r="H230"/>
  <c r="G230"/>
  <c r="I229"/>
  <c r="H229"/>
  <c r="G229"/>
  <c r="I228"/>
  <c r="H228"/>
  <c r="G228"/>
  <c r="I227"/>
  <c r="H227"/>
  <c r="G227"/>
  <c r="I226"/>
  <c r="H226"/>
  <c r="G226"/>
  <c r="I225"/>
  <c r="H225"/>
  <c r="G225"/>
  <c r="I224"/>
  <c r="H224"/>
  <c r="G224"/>
  <c r="I223"/>
  <c r="H223"/>
  <c r="G223"/>
  <c r="I222"/>
  <c r="H222"/>
  <c r="G222"/>
  <c r="I221"/>
  <c r="H221"/>
  <c r="G221"/>
  <c r="I220"/>
  <c r="H220"/>
  <c r="G220"/>
  <c r="I219"/>
  <c r="H219"/>
  <c r="G219"/>
  <c r="I218"/>
  <c r="H218"/>
  <c r="G218"/>
  <c r="I217"/>
  <c r="H217"/>
  <c r="G217"/>
  <c r="I216"/>
  <c r="H216"/>
  <c r="G216"/>
  <c r="I215"/>
  <c r="H215"/>
  <c r="G215"/>
  <c r="I214"/>
  <c r="H214"/>
  <c r="G214"/>
  <c r="I213"/>
  <c r="H213"/>
  <c r="G213"/>
  <c r="I212"/>
  <c r="H212"/>
  <c r="G212"/>
  <c r="I211"/>
  <c r="H211"/>
  <c r="G211"/>
  <c r="I210"/>
  <c r="H210"/>
  <c r="G210"/>
  <c r="I209"/>
  <c r="H209"/>
  <c r="G209"/>
  <c r="I208"/>
  <c r="H208"/>
  <c r="G208"/>
  <c r="I207"/>
  <c r="H207"/>
  <c r="G207"/>
  <c r="I206"/>
  <c r="H206"/>
  <c r="G206"/>
  <c r="I204"/>
  <c r="H204"/>
  <c r="G204"/>
  <c r="I203"/>
  <c r="H203"/>
  <c r="G203"/>
  <c r="I202"/>
  <c r="H202"/>
  <c r="G202"/>
  <c r="I201"/>
  <c r="H201"/>
  <c r="G201"/>
  <c r="I200"/>
  <c r="H200"/>
  <c r="G200"/>
  <c r="I199"/>
  <c r="H199"/>
  <c r="G199"/>
  <c r="I198"/>
  <c r="H198"/>
  <c r="G198"/>
  <c r="I197"/>
  <c r="H197"/>
  <c r="G197"/>
  <c r="I196"/>
  <c r="H196"/>
  <c r="G196"/>
  <c r="I195"/>
  <c r="H195"/>
  <c r="G195"/>
  <c r="I194"/>
  <c r="H194"/>
  <c r="G194"/>
  <c r="I193"/>
  <c r="H193"/>
  <c r="G193"/>
  <c r="I192"/>
  <c r="H192"/>
  <c r="G192"/>
  <c r="I191"/>
  <c r="H191"/>
  <c r="G191"/>
  <c r="I190"/>
  <c r="H190"/>
  <c r="G190"/>
  <c r="I189"/>
  <c r="H189"/>
  <c r="G189"/>
  <c r="I188"/>
  <c r="H188"/>
  <c r="G188"/>
  <c r="I187"/>
  <c r="H187"/>
  <c r="G187"/>
  <c r="I186"/>
  <c r="H186"/>
  <c r="G186"/>
  <c r="I185"/>
  <c r="H185"/>
  <c r="G185"/>
  <c r="I184"/>
  <c r="H184"/>
  <c r="G184"/>
  <c r="I183"/>
  <c r="H183"/>
  <c r="G183"/>
  <c r="I182"/>
  <c r="H182"/>
  <c r="G182"/>
  <c r="I181"/>
  <c r="H181"/>
  <c r="G181"/>
  <c r="I180"/>
  <c r="H180"/>
  <c r="G180"/>
  <c r="I179"/>
  <c r="H179"/>
  <c r="G179"/>
  <c r="I176"/>
  <c r="H176"/>
  <c r="G176"/>
  <c r="I175"/>
  <c r="H175"/>
  <c r="G175"/>
  <c r="I174"/>
  <c r="H174"/>
  <c r="G174"/>
  <c r="I173"/>
  <c r="H173"/>
  <c r="G173"/>
  <c r="I172"/>
  <c r="H172"/>
  <c r="G172"/>
  <c r="I171"/>
  <c r="H171"/>
  <c r="G171"/>
  <c r="I170"/>
  <c r="H170"/>
  <c r="G170"/>
  <c r="I169"/>
  <c r="H169"/>
  <c r="G169"/>
  <c r="I168"/>
  <c r="H168"/>
  <c r="G168"/>
  <c r="I167"/>
  <c r="H167"/>
  <c r="G167"/>
  <c r="I166"/>
  <c r="H166"/>
  <c r="G166"/>
  <c r="I165"/>
  <c r="H165"/>
  <c r="G165"/>
  <c r="I164"/>
  <c r="H164"/>
  <c r="G164"/>
  <c r="I163"/>
  <c r="H163"/>
  <c r="G163"/>
  <c r="I162"/>
  <c r="H162"/>
  <c r="G162"/>
  <c r="I161"/>
  <c r="H161"/>
  <c r="G161"/>
  <c r="I160"/>
  <c r="H160"/>
  <c r="G160"/>
  <c r="I159"/>
  <c r="H159"/>
  <c r="G159"/>
  <c r="I158"/>
  <c r="H158"/>
  <c r="G158"/>
  <c r="I157"/>
  <c r="H157"/>
  <c r="G157"/>
  <c r="I156"/>
  <c r="H156"/>
  <c r="G156"/>
  <c r="I155"/>
  <c r="H155"/>
  <c r="G155"/>
  <c r="I154"/>
  <c r="H154"/>
  <c r="G154"/>
  <c r="I153"/>
  <c r="H153"/>
  <c r="G153"/>
  <c r="I152"/>
  <c r="H152"/>
  <c r="G152"/>
  <c r="I151"/>
  <c r="H151"/>
  <c r="G151"/>
  <c r="I150"/>
  <c r="H150"/>
  <c r="G150"/>
  <c r="I149"/>
  <c r="H149"/>
  <c r="G149"/>
  <c r="I148"/>
  <c r="H148"/>
  <c r="G148"/>
  <c r="I147"/>
  <c r="H147"/>
  <c r="G147"/>
  <c r="I146"/>
  <c r="H146"/>
  <c r="G146"/>
  <c r="I145"/>
  <c r="H145"/>
  <c r="G145"/>
  <c r="I144"/>
  <c r="H144"/>
  <c r="G144"/>
  <c r="I143"/>
  <c r="H143"/>
  <c r="G143"/>
  <c r="I142"/>
  <c r="H142"/>
  <c r="G142"/>
  <c r="I141"/>
  <c r="H141"/>
  <c r="G141"/>
  <c r="I140"/>
  <c r="H140"/>
  <c r="G140"/>
  <c r="I139"/>
  <c r="H139"/>
  <c r="G139"/>
  <c r="I138"/>
  <c r="H138"/>
  <c r="G138"/>
  <c r="I137"/>
  <c r="H137"/>
  <c r="G137"/>
  <c r="I136"/>
  <c r="H136"/>
  <c r="G136"/>
  <c r="I135"/>
  <c r="H135"/>
  <c r="G135"/>
  <c r="I134"/>
  <c r="H134"/>
  <c r="G134"/>
  <c r="I133"/>
  <c r="H133"/>
  <c r="G133"/>
  <c r="I132"/>
  <c r="H132"/>
  <c r="G132"/>
  <c r="I131"/>
  <c r="H131"/>
  <c r="G131"/>
  <c r="I130"/>
  <c r="H130"/>
  <c r="G130"/>
  <c r="I129"/>
  <c r="H129"/>
  <c r="G129"/>
  <c r="I128"/>
  <c r="H128"/>
  <c r="G128"/>
  <c r="I127"/>
  <c r="H127"/>
  <c r="G127"/>
  <c r="I126"/>
  <c r="H126"/>
  <c r="G126"/>
  <c r="I125"/>
  <c r="H125"/>
  <c r="G125"/>
  <c r="I124"/>
  <c r="H124"/>
  <c r="G124"/>
  <c r="I123"/>
  <c r="H123"/>
  <c r="G123"/>
  <c r="I122"/>
  <c r="H122"/>
  <c r="G122"/>
  <c r="I121"/>
  <c r="H121"/>
  <c r="G121"/>
  <c r="I120"/>
  <c r="H120"/>
  <c r="G120"/>
  <c r="I119"/>
  <c r="H119"/>
  <c r="G119"/>
  <c r="I118"/>
  <c r="H118"/>
  <c r="G118"/>
  <c r="I117"/>
  <c r="H117"/>
  <c r="G117"/>
  <c r="I116"/>
  <c r="H116"/>
  <c r="G116"/>
  <c r="BD48" l="1"/>
  <c r="AM48"/>
  <c r="AN48" s="1"/>
  <c r="J48"/>
  <c r="I48"/>
  <c r="H48"/>
  <c r="G48"/>
  <c r="BD47"/>
  <c r="AM47"/>
  <c r="AO47" s="1"/>
  <c r="J47"/>
  <c r="I47"/>
  <c r="H47"/>
  <c r="G47"/>
  <c r="AM46"/>
  <c r="J46"/>
  <c r="I46"/>
  <c r="H46"/>
  <c r="G46"/>
  <c r="BD45"/>
  <c r="AM45"/>
  <c r="J45"/>
  <c r="I45"/>
  <c r="H45"/>
  <c r="G45"/>
  <c r="BD44"/>
  <c r="J44"/>
  <c r="I44"/>
  <c r="H44"/>
  <c r="G44"/>
  <c r="AM43"/>
  <c r="AO43" s="1"/>
  <c r="J43"/>
  <c r="I43"/>
  <c r="H43"/>
  <c r="G43"/>
  <c r="AM42"/>
  <c r="AO42" s="1"/>
  <c r="J42"/>
  <c r="I42"/>
  <c r="H42"/>
  <c r="G42"/>
  <c r="AM41"/>
  <c r="AO41" s="1"/>
  <c r="J41"/>
  <c r="I41"/>
  <c r="H41"/>
  <c r="G41"/>
  <c r="AM40"/>
  <c r="AO40" s="1"/>
  <c r="J40"/>
  <c r="I40"/>
  <c r="H40"/>
  <c r="G40"/>
  <c r="BD39"/>
  <c r="AM39"/>
  <c r="AN39" s="1"/>
  <c r="J39"/>
  <c r="I39"/>
  <c r="H39"/>
  <c r="G39"/>
  <c r="BD38"/>
  <c r="AM38"/>
  <c r="AO38" s="1"/>
  <c r="J38"/>
  <c r="I38"/>
  <c r="H38"/>
  <c r="G38"/>
  <c r="AM37"/>
  <c r="AO37" s="1"/>
  <c r="J37"/>
  <c r="I37"/>
  <c r="H37"/>
  <c r="G37"/>
  <c r="BD36"/>
  <c r="AM36"/>
  <c r="J36"/>
  <c r="I36"/>
  <c r="H36"/>
  <c r="G36"/>
  <c r="BD35"/>
  <c r="AM35"/>
  <c r="AO35" s="1"/>
  <c r="J35"/>
  <c r="I35"/>
  <c r="H35"/>
  <c r="G35"/>
  <c r="BD34"/>
  <c r="AM34"/>
  <c r="AO34" s="1"/>
  <c r="J34"/>
  <c r="I34"/>
  <c r="H34"/>
  <c r="G34"/>
  <c r="J33"/>
  <c r="I33"/>
  <c r="H33"/>
  <c r="G33"/>
  <c r="AM32"/>
  <c r="AQ32" s="1"/>
  <c r="J32"/>
  <c r="I32"/>
  <c r="H32"/>
  <c r="G32"/>
  <c r="AM31"/>
  <c r="J31"/>
  <c r="I31"/>
  <c r="H31"/>
  <c r="G31"/>
  <c r="AM30"/>
  <c r="J30"/>
  <c r="I30"/>
  <c r="H30"/>
  <c r="G30"/>
  <c r="AM29"/>
  <c r="J29"/>
  <c r="I29"/>
  <c r="H29"/>
  <c r="G29"/>
  <c r="BD28"/>
  <c r="AM28"/>
  <c r="AO28" s="1"/>
  <c r="J28"/>
  <c r="I28"/>
  <c r="H28"/>
  <c r="G28"/>
  <c r="BD27"/>
  <c r="AM27"/>
  <c r="AN27" s="1"/>
  <c r="J27"/>
  <c r="I27"/>
  <c r="H27"/>
  <c r="G27"/>
  <c r="BD26"/>
  <c r="J26"/>
  <c r="I26"/>
  <c r="H26"/>
  <c r="G26"/>
  <c r="BD25"/>
  <c r="AM25"/>
  <c r="J25"/>
  <c r="I25"/>
  <c r="H25"/>
  <c r="G25"/>
  <c r="BD24"/>
  <c r="AM24"/>
  <c r="AO24" s="1"/>
  <c r="J24"/>
  <c r="I24"/>
  <c r="H24"/>
  <c r="G24"/>
  <c r="BD23"/>
  <c r="AM23"/>
  <c r="AN23" s="1"/>
  <c r="J23"/>
  <c r="I23"/>
  <c r="H23"/>
  <c r="G23"/>
  <c r="AM22"/>
  <c r="AO22" s="1"/>
  <c r="J22"/>
  <c r="I22"/>
  <c r="H22"/>
  <c r="G22"/>
  <c r="AM21"/>
  <c r="J21"/>
  <c r="I21"/>
  <c r="H21"/>
  <c r="G21"/>
  <c r="AM20"/>
  <c r="J20"/>
  <c r="I20"/>
  <c r="H20"/>
  <c r="G20"/>
  <c r="AM19"/>
  <c r="J19"/>
  <c r="I19"/>
  <c r="H19"/>
  <c r="G19"/>
  <c r="AM18"/>
  <c r="J18"/>
  <c r="I18"/>
  <c r="H18"/>
  <c r="G18"/>
  <c r="AM17"/>
  <c r="J17"/>
  <c r="I17"/>
  <c r="H17"/>
  <c r="G17"/>
  <c r="AM16"/>
  <c r="J16"/>
  <c r="I16"/>
  <c r="H16"/>
  <c r="G16"/>
  <c r="BD15"/>
  <c r="AM15"/>
  <c r="AO15" s="1"/>
  <c r="J15"/>
  <c r="I15"/>
  <c r="H15"/>
  <c r="G15"/>
  <c r="BD14"/>
  <c r="AM14"/>
  <c r="AN14" s="1"/>
  <c r="J14"/>
  <c r="I14"/>
  <c r="H14"/>
  <c r="G14"/>
  <c r="BD13"/>
  <c r="AM13"/>
  <c r="AO13" s="1"/>
  <c r="J13"/>
  <c r="I13"/>
  <c r="G13"/>
  <c r="AM12"/>
  <c r="AO12" s="1"/>
  <c r="J12"/>
  <c r="I12"/>
  <c r="H12"/>
  <c r="G12"/>
  <c r="BD11"/>
  <c r="AM11"/>
  <c r="AN11" s="1"/>
  <c r="J11"/>
  <c r="I11"/>
  <c r="H11"/>
  <c r="G11"/>
  <c r="AM10"/>
  <c r="AN10" s="1"/>
  <c r="J10"/>
  <c r="I10"/>
  <c r="H10"/>
  <c r="G10"/>
  <c r="BD9"/>
  <c r="AM9"/>
  <c r="J9"/>
  <c r="I9"/>
  <c r="H9"/>
  <c r="G9"/>
  <c r="BD8"/>
  <c r="AM8"/>
  <c r="AN8" s="1"/>
  <c r="J8"/>
  <c r="I8"/>
  <c r="H8"/>
  <c r="G8"/>
  <c r="BD7"/>
  <c r="AM7"/>
  <c r="AO7" s="1"/>
  <c r="J7"/>
  <c r="I7"/>
  <c r="H7"/>
  <c r="G7"/>
  <c r="BD6"/>
  <c r="AM6"/>
  <c r="AN6" s="1"/>
  <c r="J6"/>
  <c r="I6"/>
  <c r="H6"/>
  <c r="G6"/>
  <c r="BD5"/>
  <c r="AM5"/>
  <c r="J5"/>
  <c r="I5"/>
  <c r="H5"/>
  <c r="G5"/>
  <c r="BD4"/>
  <c r="AO4"/>
  <c r="AN4"/>
  <c r="AM4"/>
  <c r="J4"/>
  <c r="I4"/>
  <c r="H4"/>
  <c r="G4"/>
  <c r="AN24" l="1"/>
  <c r="AQ24" s="1"/>
  <c r="AN28"/>
  <c r="AQ28" s="1"/>
  <c r="AN35"/>
  <c r="AQ35" s="1"/>
  <c r="AN34"/>
  <c r="AQ34" s="1"/>
  <c r="AO11"/>
  <c r="AQ11" s="1"/>
  <c r="AO6"/>
  <c r="AQ6" s="1"/>
  <c r="AN43"/>
  <c r="AQ43" s="1"/>
  <c r="AO10"/>
  <c r="AQ10" s="1"/>
  <c r="AN15"/>
  <c r="AQ15" s="1"/>
  <c r="AN40"/>
  <c r="AN41"/>
  <c r="AQ41" s="1"/>
  <c r="AN12"/>
  <c r="AQ12" s="1"/>
  <c r="AN7"/>
  <c r="AQ7" s="1"/>
  <c r="AO14"/>
  <c r="AQ14" s="1"/>
  <c r="AN22"/>
  <c r="AQ22" s="1"/>
  <c r="AO27"/>
  <c r="AQ27" s="1"/>
  <c r="AO39"/>
  <c r="AQ39" s="1"/>
  <c r="AN42"/>
  <c r="AQ42" s="1"/>
  <c r="AN46"/>
  <c r="AO46"/>
  <c r="AQ40"/>
  <c r="AQ4"/>
  <c r="AO23"/>
  <c r="AQ23" s="1"/>
  <c r="AO48"/>
  <c r="AQ48" s="1"/>
  <c r="AN5"/>
  <c r="AO8"/>
  <c r="AQ8" s="1"/>
  <c r="AN9"/>
  <c r="AN16"/>
  <c r="AN17"/>
  <c r="AN18"/>
  <c r="AN19"/>
  <c r="AN20"/>
  <c r="AN21"/>
  <c r="AN25"/>
  <c r="AN29"/>
  <c r="AN30"/>
  <c r="AN31"/>
  <c r="AN36"/>
  <c r="AN45"/>
  <c r="AO5"/>
  <c r="AO9"/>
  <c r="AN13"/>
  <c r="AQ13" s="1"/>
  <c r="AO16"/>
  <c r="AO17"/>
  <c r="AO18"/>
  <c r="AO19"/>
  <c r="AO20"/>
  <c r="AO21"/>
  <c r="AO25"/>
  <c r="AO29"/>
  <c r="AO30"/>
  <c r="AO31"/>
  <c r="AO36"/>
  <c r="AN37"/>
  <c r="AQ37" s="1"/>
  <c r="AN38"/>
  <c r="AQ38" s="1"/>
  <c r="AO45"/>
  <c r="AN47"/>
  <c r="AQ47" s="1"/>
  <c r="AQ31" l="1"/>
  <c r="AQ46"/>
  <c r="AQ29"/>
  <c r="AQ19"/>
  <c r="AQ16"/>
  <c r="AQ20"/>
  <c r="AQ5"/>
  <c r="AQ36"/>
  <c r="AQ25"/>
  <c r="AQ18"/>
  <c r="AQ9"/>
  <c r="AQ45"/>
  <c r="AQ21"/>
  <c r="AQ17"/>
  <c r="AQ30"/>
</calcChain>
</file>

<file path=xl/sharedStrings.xml><?xml version="1.0" encoding="utf-8"?>
<sst xmlns="http://schemas.openxmlformats.org/spreadsheetml/2006/main" count="3725" uniqueCount="676">
  <si>
    <t>Sr. No.</t>
  </si>
  <si>
    <t>Name Of The Employee</t>
  </si>
  <si>
    <t xml:space="preserve">Designation </t>
  </si>
  <si>
    <t xml:space="preserve">Date of Joining B.V. </t>
  </si>
  <si>
    <t>Date Of Joining in Institute</t>
  </si>
  <si>
    <t>Date of Birth</t>
  </si>
  <si>
    <t xml:space="preserve">Total Service in B.V. </t>
  </si>
  <si>
    <t xml:space="preserve">Total Service in Institute </t>
  </si>
  <si>
    <t xml:space="preserve">Date of Retirement </t>
  </si>
  <si>
    <t xml:space="preserve">Type of Appointment </t>
  </si>
  <si>
    <t>Educational Qualification</t>
  </si>
  <si>
    <t>Caste</t>
  </si>
  <si>
    <t xml:space="preserve">Cadre </t>
  </si>
  <si>
    <t>Local Address With Phone No./Mobile No.</t>
  </si>
  <si>
    <t>Permanent Address With Phone No./Mobile No.</t>
  </si>
  <si>
    <t>Mobile No.</t>
  </si>
  <si>
    <t xml:space="preserve">Village </t>
  </si>
  <si>
    <t xml:space="preserve">Taluka </t>
  </si>
  <si>
    <t xml:space="preserve">District </t>
  </si>
  <si>
    <t>End Order A. Y. Order</t>
  </si>
  <si>
    <t xml:space="preserve">Department </t>
  </si>
  <si>
    <t>Stop Increment / Bhavan &amp; Other Remarks</t>
  </si>
  <si>
    <t>Branch MICR Code</t>
  </si>
  <si>
    <t>Aadhar No</t>
  </si>
  <si>
    <t>PAN No</t>
  </si>
  <si>
    <t>Bank Account No.</t>
  </si>
  <si>
    <t>Pay Scale</t>
  </si>
  <si>
    <t>Total Salary</t>
  </si>
  <si>
    <t>E-mail</t>
  </si>
  <si>
    <t>Mr. Kadam Rahul Laxman</t>
  </si>
  <si>
    <t>Administrative Officer</t>
  </si>
  <si>
    <t xml:space="preserve">Approved </t>
  </si>
  <si>
    <t xml:space="preserve">Permanent </t>
  </si>
  <si>
    <t xml:space="preserve">Regular </t>
  </si>
  <si>
    <t>B.E. (E&amp;TC)</t>
  </si>
  <si>
    <t>Hindu - Maratha</t>
  </si>
  <si>
    <t>Open</t>
  </si>
  <si>
    <t>Krishna Nivas, Plot No.05, Near MSEB Colony, DattaNagar, Vishrambag, Sangali. 146415</t>
  </si>
  <si>
    <t xml:space="preserve">A/P- Sonsal Tal- Kadegaon Dist- Sangli </t>
  </si>
  <si>
    <t>Sonsal</t>
  </si>
  <si>
    <t>Kadegaon</t>
  </si>
  <si>
    <t>Sangli</t>
  </si>
  <si>
    <t>15600-39100</t>
  </si>
  <si>
    <t>Mr.Mane Ramesh Mahadev</t>
  </si>
  <si>
    <t>Head Clerk</t>
  </si>
  <si>
    <t>4/26/1994 04/09/1995</t>
  </si>
  <si>
    <t>B.Com., DBM.</t>
  </si>
  <si>
    <t>U.F.O.</t>
  </si>
  <si>
    <t xml:space="preserve">C/O.Mr.N.K.Patil, Durwankur, Plot No.- 13, Mohite Colony, Kadamwadi Road, Kolhapur-416003. </t>
  </si>
  <si>
    <t>A/P- Upale(Wangi),Tal-  Kadegaon,                              Dist- Sangli M.No. 9850989001.</t>
  </si>
  <si>
    <t>Upale(Wangi)</t>
  </si>
  <si>
    <t>5200-20200</t>
  </si>
  <si>
    <t>Ms. Madhale Ashwini Prataprao</t>
  </si>
  <si>
    <t>Administrative Assistant</t>
  </si>
  <si>
    <t>MBA (IT)</t>
  </si>
  <si>
    <t>Hindu - Mahar</t>
  </si>
  <si>
    <t>SC</t>
  </si>
  <si>
    <t>Yasho Vidya Residency, Near Residency Club, Tarabai Park, Kolhapur. Mob.No.8888446667</t>
  </si>
  <si>
    <t>A/P- Shigaon Tal-  Walwa Dist- Sangli       Mob.No. 8888446667</t>
  </si>
  <si>
    <t>Shigaon</t>
  </si>
  <si>
    <t>Walwa</t>
  </si>
  <si>
    <t>Mr.Khalipe Jagnath Mahadeo</t>
  </si>
  <si>
    <t>Sr. Clerk / Sub. Accountant</t>
  </si>
  <si>
    <t>M.Com.</t>
  </si>
  <si>
    <t xml:space="preserve">Hindu - Wani (Lingayat) </t>
  </si>
  <si>
    <t>77/9 Koyana Colony, Gandhinagar, Kolhapur. Tal- Hatkanagale, Dist- Kolhapur.</t>
  </si>
  <si>
    <t>A/P- Tondoli Tal- Kadegaon Dist- Sangli Mob.No.9764166701</t>
  </si>
  <si>
    <t>Tondoli</t>
  </si>
  <si>
    <t>Account Section</t>
  </si>
  <si>
    <t>Mr.Deshpande Satish Vasantrao</t>
  </si>
  <si>
    <t>Sr. Clerk</t>
  </si>
  <si>
    <t>S.S.C.</t>
  </si>
  <si>
    <t>Hindu - Brahmin</t>
  </si>
  <si>
    <t xml:space="preserve">A/P- Kandalgaon, Tal- Karveer, Dist- Kolhapur 416013 </t>
  </si>
  <si>
    <t>A/P- Tadasar, Tal- Kadegaon, Dist- Sangli Ph-02347/246383</t>
  </si>
  <si>
    <t>02347/246383</t>
  </si>
  <si>
    <t>Tadasar</t>
  </si>
  <si>
    <t>Library</t>
  </si>
  <si>
    <t>Mr.Pawar Anandrao Namdeo</t>
  </si>
  <si>
    <t>B.Com</t>
  </si>
  <si>
    <t xml:space="preserve">Plot No.- 3, Chindrinagar, Kandalgaon, Tal- Karveer Dist- Kolhapurmob. </t>
  </si>
  <si>
    <t>A/P- Shivaji Nagar Tal- Kadegaon Dist- Sangli Mob.No.9822208565</t>
  </si>
  <si>
    <t>Shivaji Nagar</t>
  </si>
  <si>
    <t>B.A.</t>
  </si>
  <si>
    <t>Kundal</t>
  </si>
  <si>
    <t>Palus</t>
  </si>
  <si>
    <t>Mr.Mane Ashok Sakharam</t>
  </si>
  <si>
    <t>Typist Cum Clerk</t>
  </si>
  <si>
    <t xml:space="preserve">A/P- Nerle, Tal-Walwa, Dist -Sangli         </t>
  </si>
  <si>
    <t>A/P- Nerle, Tal-Walwa,  Dist -Sangli             9766197179</t>
  </si>
  <si>
    <t>Nerle</t>
  </si>
  <si>
    <t>Mr.Patil Vishwas Narayan</t>
  </si>
  <si>
    <t>Hindu - Mahadev Koli</t>
  </si>
  <si>
    <t>SBC</t>
  </si>
  <si>
    <t>GaganGiri, Vishal Nagar, Near Ice factory, Islampur, Tal- Walwa, Dist- Sangli</t>
  </si>
  <si>
    <t>A/P- Punadi Tal- Palus Dist- Sangli Mob.No. 9860797041</t>
  </si>
  <si>
    <t>Punadi</t>
  </si>
  <si>
    <t>Mr.Mohite Sunil Tanaji</t>
  </si>
  <si>
    <t>A/P- Mohityanche Vadagon Tal- Kadegaon Dist- Sangli Mob.No.86059347289</t>
  </si>
  <si>
    <t>A/P- Mohityanche Vadagon Tal- Kadegaon Dist- Sangli Mob.No. 86059347289</t>
  </si>
  <si>
    <t>Mohityanche Vadagon</t>
  </si>
  <si>
    <t>Mr.Patil Vikram Vitthal</t>
  </si>
  <si>
    <t>Jr. Clerk</t>
  </si>
  <si>
    <t xml:space="preserve">Bharati Vidyapeeth Boys Hostel </t>
  </si>
  <si>
    <t>A/P- Hingangaon (Khurd)  Tal- Kadegaon Dist- Sangli Mob.No. 9145435968</t>
  </si>
  <si>
    <t xml:space="preserve">Hingangaon (Khurd) </t>
  </si>
  <si>
    <t>Mr.Patil Sudhir Rangrao</t>
  </si>
  <si>
    <t>B.A., G.D.C.&amp; A.</t>
  </si>
  <si>
    <t>A/P- Bhilawadi, Tal- Palus, Dist -Sangli   9421130887</t>
  </si>
  <si>
    <t>A/P- Bhilawadi, Tal- Palus, Dist -Sangli             9421130887</t>
  </si>
  <si>
    <t>Bhilawadi</t>
  </si>
  <si>
    <t>Mr.Nikam Ranjeet Vasantrao</t>
  </si>
  <si>
    <t>A/P- Shere (Sherepati) Tal- Karad Dist-  Satara Mob.No. 9764166701</t>
  </si>
  <si>
    <t xml:space="preserve">Shere (Sherepati) </t>
  </si>
  <si>
    <t>Karad</t>
  </si>
  <si>
    <t>Mr.Chougule Santosh Sadashiv</t>
  </si>
  <si>
    <t xml:space="preserve">B.A. </t>
  </si>
  <si>
    <t>Hindu - Lingayat</t>
  </si>
  <si>
    <t>A/P- Ankalkhop Tal-  Palus Dist- Sangli Ph No.9975199401</t>
  </si>
  <si>
    <t>A/P- Ankalkhop Tal-  Palus Dist- Sangli Ph No. 9975199401</t>
  </si>
  <si>
    <t>Ankalkhop</t>
  </si>
  <si>
    <t>Mr.Mane Sachin Rajaram</t>
  </si>
  <si>
    <t xml:space="preserve">M.A. B.Ed, GDC&amp;A, CCIT </t>
  </si>
  <si>
    <t>R.S. No.- 554, Plot No.-04, Mahalaxmi Park, Behind Banti Patil Bangalo,  Kasaba Bawada, Tal- Karveer, Dist- Kolhapur.</t>
  </si>
  <si>
    <t xml:space="preserve">A/P- Chopadewadi Tal-  Palus Dist- Sangli </t>
  </si>
  <si>
    <t>Chopadewadi</t>
  </si>
  <si>
    <t>Mr.Jadhav Ramesh Ishwara</t>
  </si>
  <si>
    <t>M.A. B.Ed</t>
  </si>
  <si>
    <t xml:space="preserve">Hindu - Gosavi </t>
  </si>
  <si>
    <t>NT</t>
  </si>
  <si>
    <t>A/P- Bhilavdi Staion Tal-  Palus Dist- Sangli Ph No.8600120287</t>
  </si>
  <si>
    <t>A/P- Bhilavadi Stataion Tal-  Palus Dist- Sangli Ph No. 8600120287</t>
  </si>
  <si>
    <t xml:space="preserve">Bhilavadi Staion </t>
  </si>
  <si>
    <t>Mr.Patil Dadaso Nemgonda</t>
  </si>
  <si>
    <t xml:space="preserve">Jain </t>
  </si>
  <si>
    <t xml:space="preserve">Open </t>
  </si>
  <si>
    <t>A/P- Vasagade Tal-  Palus Dist- Sangli Mob. No.9922121038</t>
  </si>
  <si>
    <t>A/P- Vasagade Tal-  Palus Dist- Sangli Mob. No. 9922121038</t>
  </si>
  <si>
    <t>7755900850 / 8275978491</t>
  </si>
  <si>
    <t>Vasagade</t>
  </si>
  <si>
    <t>Mr.Patil Vikas Sayajirao</t>
  </si>
  <si>
    <t>A/P- Surul Tal- Walwa Dist- Sangli Mob.No.9665840304</t>
  </si>
  <si>
    <t>A/P- Surul Tal- Walwa Dist- Sangli Mob.No. 9665840304</t>
  </si>
  <si>
    <t>Surul</t>
  </si>
  <si>
    <t>Store</t>
  </si>
  <si>
    <t>Mr.Mane Sandip Balkrishna</t>
  </si>
  <si>
    <t xml:space="preserve">A/P- Ghogaon, Tal- Palus, Dist -Sangli         </t>
  </si>
  <si>
    <t>A/P- Ghogaon, Tal- Palus, Dist -Sangli             9890403885</t>
  </si>
  <si>
    <t>Ghogaon</t>
  </si>
  <si>
    <t>Mr.Joshi Vivek Vilas</t>
  </si>
  <si>
    <t xml:space="preserve">Regular/Basic </t>
  </si>
  <si>
    <t xml:space="preserve">A/P- Karanjawade Tal-  Walwa, Dist- Sangli   </t>
  </si>
  <si>
    <t>A/P- Karanjawade Tal-  Walwa, Dist-  Sangli</t>
  </si>
  <si>
    <t>Karanjawade</t>
  </si>
  <si>
    <t>ENTC</t>
  </si>
  <si>
    <t>Mr.Pawar Raju Jagannath</t>
  </si>
  <si>
    <t>Regular /Basic</t>
  </si>
  <si>
    <t>B.A</t>
  </si>
  <si>
    <t>Hindu  Matti - Vadar</t>
  </si>
  <si>
    <t>VJ-NT</t>
  </si>
  <si>
    <t>R.K. Nagar, Tal- Karveer, Dist- Kolhapur.</t>
  </si>
  <si>
    <t>A/P- Upale (Mayani)  Tal-  Kadegaon, Dist. Sangli. Mob No. 9689389818</t>
  </si>
  <si>
    <t xml:space="preserve">Upale (Mayani)  </t>
  </si>
  <si>
    <t xml:space="preserve">Stop Increment - English Marathi Typing Ok ( Bhavan Order Not Issue)  </t>
  </si>
  <si>
    <t>Mr.Patil Gajanan Vilas</t>
  </si>
  <si>
    <t xml:space="preserve">Probation </t>
  </si>
  <si>
    <t>Plot No.- 6 Yashwant Niwas, Vasant Nagar Housing Society, Near Circuit House Tarabai Park, Kolhapur M.No.7588919776</t>
  </si>
  <si>
    <t>Plot No.- 6 Yashwant Niwas, Vasant Nagar Housing Society, Near Circuit House Tarabai Park, Kolhapur M.No. 7588919776</t>
  </si>
  <si>
    <t>Vasant Nagar- Kolhapur</t>
  </si>
  <si>
    <t>Karveer</t>
  </si>
  <si>
    <t>Kolhapur</t>
  </si>
  <si>
    <t>Mr.Jagtap Mahadeo Madhukar</t>
  </si>
  <si>
    <t>M.A.</t>
  </si>
  <si>
    <t>A/P- Sukhawadi, Tal- Palus, Dist -Sangli  Mob.No.       9004580083</t>
  </si>
  <si>
    <t>A/P- Sukhawadi, Tal- Palus, Dist -Sangli  Mob.No. 9004580083</t>
  </si>
  <si>
    <t>Sukhawadi</t>
  </si>
  <si>
    <t>Mr.Patil Sandip Shankar</t>
  </si>
  <si>
    <t>Tr. Clerk</t>
  </si>
  <si>
    <t xml:space="preserve">Not Approved </t>
  </si>
  <si>
    <t xml:space="preserve">Adhoc </t>
  </si>
  <si>
    <t xml:space="preserve">Consolidated </t>
  </si>
  <si>
    <t>B.Com.</t>
  </si>
  <si>
    <t>Mr.Pawar Yogesh Ramchandra</t>
  </si>
  <si>
    <t>Mr. Patil Swapnil Dilip</t>
  </si>
  <si>
    <t>28/02/2015</t>
  </si>
  <si>
    <t>M.A. B.Ed.</t>
  </si>
  <si>
    <t>A/P- Kumbhargaon, Post- Kundal, Tal- Kadegaon, Dist- Sangli</t>
  </si>
  <si>
    <t>Kumbhargaon</t>
  </si>
  <si>
    <t>Mr. Jadhav Vijay Anandrao</t>
  </si>
  <si>
    <t>A/P- Bhilavadi, Tal-  Palus Dist- Sangli Ph No. 8275029939</t>
  </si>
  <si>
    <t>Bhilavadi</t>
  </si>
  <si>
    <t>Mr. Pawar Jaykar Baloso</t>
  </si>
  <si>
    <t>Permanent</t>
  </si>
  <si>
    <t>A/P- Nagarale Tal- Palus, Dist -Sangli  M.No. 9503438776</t>
  </si>
  <si>
    <t>A/P- Nagarale Tal- Palus, Dist -Sangli   M.No. 9503438776</t>
  </si>
  <si>
    <t>Nagarale</t>
  </si>
  <si>
    <t>Mr. Holkar Rajaram Tukaram</t>
  </si>
  <si>
    <t>Hindu - Mang</t>
  </si>
  <si>
    <t>A/Post- Morale, Tal- Palus, Dist- Sangli</t>
  </si>
  <si>
    <t>Morale</t>
  </si>
  <si>
    <t>Mr. Patil Prashnat Ashok</t>
  </si>
  <si>
    <t>Hindu - Jain</t>
  </si>
  <si>
    <t xml:space="preserve">A/P- Vasagade Tal-  Palus Dist- Sangli  </t>
  </si>
  <si>
    <t>Office</t>
  </si>
  <si>
    <t>Mr. Patil Amitkumar Anandrao</t>
  </si>
  <si>
    <t>B. A.</t>
  </si>
  <si>
    <t>Vijay Nagar, Near Peral Hotel, Gajanan Apt. Tal- Miraj, Dist- Sangli.</t>
  </si>
  <si>
    <t>A/P- Punadi Tal- Palus Dist- Sangli Mob.No. 9890867114</t>
  </si>
  <si>
    <t xml:space="preserve"> Punadi </t>
  </si>
  <si>
    <t>Mr. Mohite Santosh Baburao</t>
  </si>
  <si>
    <t>M.Com., G.D.C.&amp; A.</t>
  </si>
  <si>
    <t>Hindu - Beldar</t>
  </si>
  <si>
    <t xml:space="preserve">A/Post- Soholi, Tal- Kadegaon, Dist- Sangli </t>
  </si>
  <si>
    <t>Soholi</t>
  </si>
  <si>
    <t>Mr. Mohite Ramchandra Namdeo</t>
  </si>
  <si>
    <t xml:space="preserve">A/P- Mohityanche Vadagon Tal- Kadegaon Dist- Sangli </t>
  </si>
  <si>
    <t>Mr. Waidande Pravin Bhaskar</t>
  </si>
  <si>
    <t>39/5, Plot No. 1, Ratnadeep Co. Op. Housing Society, Choundeshwarinagar, Post. Goware Tal. Karad, Dist. Satara</t>
  </si>
  <si>
    <t>Dr.Ms.Patil Reshma Dinkar</t>
  </si>
  <si>
    <t>Jr. Asst Librarian</t>
  </si>
  <si>
    <t>B.Com, D.B.M, M.Lib, Ph.D.</t>
  </si>
  <si>
    <t>Shri Gajanan', Plot No.- 16/4, Ekta Colony, Near Swami Samarth Mandir, R.K.Nagar, Kolhapur. Pin-416013 Mob-8275592566</t>
  </si>
  <si>
    <t>A/P- Nagathane, Tal- Palus, Dist- Sangli  Mob-8275592566</t>
  </si>
  <si>
    <t>Nagathane</t>
  </si>
  <si>
    <t>Mr.Kanase Anandrao Bhau</t>
  </si>
  <si>
    <t>Com Programer</t>
  </si>
  <si>
    <t>B.Sc, MCM, MCA</t>
  </si>
  <si>
    <t xml:space="preserve">KadamWadi, Tal- karveer, Dist- Kolhapur </t>
  </si>
  <si>
    <t>A/P:Yatgaon,Tal- Kadegaon, Dist -Sangli ,Mob. No 9850528174</t>
  </si>
  <si>
    <t>Yatgaon</t>
  </si>
  <si>
    <t>Mr.Kadam Kiran Vishnu</t>
  </si>
  <si>
    <t>Techanical Lab Assistant</t>
  </si>
  <si>
    <t>B.Sc.- Electronics</t>
  </si>
  <si>
    <t>A/P:Shelakbav,Tal- Kadegaon, Dist -Sangli ,Mob. No 9421132198</t>
  </si>
  <si>
    <t>Shelakbav</t>
  </si>
  <si>
    <t xml:space="preserve">CSE / Computer Maintenance </t>
  </si>
  <si>
    <t>Mr.Patil Sayaji Hanamantrao</t>
  </si>
  <si>
    <t>D.M.E.- Mech</t>
  </si>
  <si>
    <t>A/P:- Bahe, Tal- Walwa, Dist - Sangli M.No.9766703609</t>
  </si>
  <si>
    <t>Bahe-Borgaon, Tal- Walwa, Dist - Sangli M.No. 9766703609</t>
  </si>
  <si>
    <t>Bahe-Borgaon</t>
  </si>
  <si>
    <t>Mechanical</t>
  </si>
  <si>
    <t>Mr.Patil Ravindrakumar Baburao</t>
  </si>
  <si>
    <t>Bhilawadi, Tal- Palus, Dist - Sangli M.No.9673720401</t>
  </si>
  <si>
    <t>A/P- Bhilawadi, Tal- Palus, Dist - Sangli M.No. 9673720401</t>
  </si>
  <si>
    <t>Mr.Patil Bajirao Dhondiram</t>
  </si>
  <si>
    <t>A/P- Sonkire, Tal- Kadegoan, Dist - Sangli M.No. 8380839719</t>
  </si>
  <si>
    <t>Sonkire</t>
  </si>
  <si>
    <t>Mr. Deshpande Sanjay Ashok</t>
  </si>
  <si>
    <t>R.K. Nagar,Kolhapur. Tal- Karveer, Dist- Kolhapur.</t>
  </si>
  <si>
    <t>At- Post - Wangi , Tal-  Kadegaon, Dist-  Sangli</t>
  </si>
  <si>
    <t>Wangi</t>
  </si>
  <si>
    <t>Mr.Patil Abhinay Manik</t>
  </si>
  <si>
    <t xml:space="preserve">Jr. Electrician </t>
  </si>
  <si>
    <t>S.S.C.,I.T.I. N.C.V.T.,</t>
  </si>
  <si>
    <t>A/P- Yedemacchindra, Tal- walwa, Dist- Sangli.</t>
  </si>
  <si>
    <t>Yedemacchindra</t>
  </si>
  <si>
    <t xml:space="preserve">Electrician </t>
  </si>
  <si>
    <t>Mr.Deshmukh Nivasrao Shankar</t>
  </si>
  <si>
    <t>Laboratory Assistant</t>
  </si>
  <si>
    <t>H.S.C.</t>
  </si>
  <si>
    <t xml:space="preserve">A/P- Kandalgaon, Tal- Karveer, Dist- Kolhapur. </t>
  </si>
  <si>
    <t>A/P- Sonsal,Tal-  Kadegaon, Dist- Sangli M.No. 7709255802.</t>
  </si>
  <si>
    <t>Mr.Shirke Ananda Bajarang</t>
  </si>
  <si>
    <t>S.S.C..  I.T.I (Mast. Grander)</t>
  </si>
  <si>
    <t>Hindu - Nahvi</t>
  </si>
  <si>
    <t>OBC</t>
  </si>
  <si>
    <t>Sidhhesh Hostel, Near Bharati Vidyapeeth M.No.8888796126</t>
  </si>
  <si>
    <t>A/P- Ambak, Tal- Kadegaon, Dist- Sangli M.No. 8888796126</t>
  </si>
  <si>
    <t>Ambak</t>
  </si>
  <si>
    <t>Workshop</t>
  </si>
  <si>
    <t>Mr.Suryawanshi Bhimrao Vishnu</t>
  </si>
  <si>
    <t>S.S.C., I.T.I. (Sheet Matel)</t>
  </si>
  <si>
    <t xml:space="preserve">Tarupati Park, Morewadi, Kolhapur,Tal- Karveer, Dist- Kolhapur.  </t>
  </si>
  <si>
    <t>A/P- Wangi,Tal- Kadegaon.Dist- Sangli   9689439042</t>
  </si>
  <si>
    <t>Mr.Patil Bhanudas Tukaram</t>
  </si>
  <si>
    <t>S.S.C., I.T.I. (Welder)</t>
  </si>
  <si>
    <t>A/P- Bahe, Tal- . Walva, Dist. Sangli. Mob No. 9503051038</t>
  </si>
  <si>
    <t>Bahe</t>
  </si>
  <si>
    <t>Civil</t>
  </si>
  <si>
    <t>Mr.Padavale Vishant Dhondiram</t>
  </si>
  <si>
    <t>S.S.C., I.T.I., (Fiter)N.C.T.V.T</t>
  </si>
  <si>
    <t>Hindu - Dhangar</t>
  </si>
  <si>
    <t>R.K. Nagar,Kolhapur, Tal- Karveer, Dist- Kolhapur.</t>
  </si>
  <si>
    <t>A/P- Bramhanal, Tal- Palus, Dist - Sangli Mob.No. 9766542047</t>
  </si>
  <si>
    <t>Bramhanal</t>
  </si>
  <si>
    <t>Mr.Thorat Vipinkumar Maruti</t>
  </si>
  <si>
    <t>S.S.C.I.T.I., N.C.T.V.T</t>
  </si>
  <si>
    <t>A/P- Nagthane, Tal- Palus, Dist - Sangli M.No.8484086769</t>
  </si>
  <si>
    <t>A/P- Nagthane, Tal- Palus, Dist - Sangli M.No. 8484086769</t>
  </si>
  <si>
    <t>Mr. Mane Umesh Bhausaheb</t>
  </si>
  <si>
    <t>B.A., I.T.I.,Civil Draftsman</t>
  </si>
  <si>
    <t>Plot No 300 R K Nagar, Kolhapur, Tal- Karveer, Dist- Kolhapur.</t>
  </si>
  <si>
    <t>A/P- Madyal ,Tal-  Kagal,Dist- Kolhapur Mob. No 9766437993</t>
  </si>
  <si>
    <t>Madyal</t>
  </si>
  <si>
    <t>Kagal</t>
  </si>
  <si>
    <t>Mr.Kasture Mahindra Mahadev</t>
  </si>
  <si>
    <t>D.M.E.- Mech.</t>
  </si>
  <si>
    <t>A/P- Kundal, Tal- Palus, Dist - Sangli M.No.8308086127</t>
  </si>
  <si>
    <t>Kundal, Tal- Palus, Dist - Sangli M.No. 8308086127</t>
  </si>
  <si>
    <t>Mr.Patil Udaysinh Abasaheb</t>
  </si>
  <si>
    <t>MCA</t>
  </si>
  <si>
    <t>A/P: June Pargaon, Tal-  Hathkanangle, Dist-  Kolhapur - Mob. No. 7507155551</t>
  </si>
  <si>
    <t>A/P: June Pargaon, Tal-  Hathkanangle, Dist-  Kolhapur - 7507155551</t>
  </si>
  <si>
    <t>June Pargaon</t>
  </si>
  <si>
    <t>Hathkanangle</t>
  </si>
  <si>
    <t>Mr.Kale Vaibhav Uttam</t>
  </si>
  <si>
    <t>I.T.I. (Fiter) N.C.V.T., B.A. M.A. -English</t>
  </si>
  <si>
    <t>NT-C</t>
  </si>
  <si>
    <t>A/P-Dahyari  Tal-  Palus Dist- Sangli 9552597568</t>
  </si>
  <si>
    <t>A/P-Dahyari  Tal-  Palus Dist- Sangli</t>
  </si>
  <si>
    <t xml:space="preserve">Dahyari </t>
  </si>
  <si>
    <t>Mr.Suryawanshi Sharad Vasant</t>
  </si>
  <si>
    <t>B.Sc.- Chemistry</t>
  </si>
  <si>
    <t>A/P- Kherade Wangi,Tal-  Kadegaon,  Dist- Sangli M.No. 9970239690.</t>
  </si>
  <si>
    <t xml:space="preserve">Kherade Wangi      </t>
  </si>
  <si>
    <t xml:space="preserve">First Year / Chemistry </t>
  </si>
  <si>
    <t>Mr. Mohite Sangramsingh Bhausaheb</t>
  </si>
  <si>
    <t>F.Y B.Com</t>
  </si>
  <si>
    <t>Kolhapur Sugar Mills Ltd, Dagadi Chawl, Kasaba Bawada,Kolhapur ,Tal- Karveer, Dist- Kolhapur.</t>
  </si>
  <si>
    <t>Kolhapur Sugar Mills Ltd, Dagadi Chawl, Kasaba Bawada,Kolhapur Mob-9422432459</t>
  </si>
  <si>
    <t>Kasaba Bawada - Kolhapur</t>
  </si>
  <si>
    <t>Mr. Patil Avdhut Baburao</t>
  </si>
  <si>
    <t>D.C.E.- Chemical</t>
  </si>
  <si>
    <t>Kasaba Bawada,Kolhapur ,Tal- Karveer, Dist- Kolhapur.</t>
  </si>
  <si>
    <t>A/P- Nagthane, Tal- Palus, Dist - Sangli M.No. 7767959995</t>
  </si>
  <si>
    <t>First Year / Language Lab</t>
  </si>
  <si>
    <t>Mr.Kharge Vijay Pandit</t>
  </si>
  <si>
    <t>Laboratory Attendant</t>
  </si>
  <si>
    <t>BCA., PGDBM, MMS (Hr)</t>
  </si>
  <si>
    <t xml:space="preserve">Hindu - Koshti </t>
  </si>
  <si>
    <t>Kolhapur City,Tal- Karveer, Dist- Kolhapur.</t>
  </si>
  <si>
    <t>A/P-Palus (Duttanagar) Tal-  Palus Dist- Sangli</t>
  </si>
  <si>
    <t xml:space="preserve">Palus </t>
  </si>
  <si>
    <t>Mr.Ghadage Santosh Tukaram</t>
  </si>
  <si>
    <t xml:space="preserve">KadamWadi, Kolhapur, Tal- Karveer, Dist- Kolhapur </t>
  </si>
  <si>
    <t>A/P- Raigaon, Tal- . Kadegaon, Dist. Sangli. Mob No. 8237418888</t>
  </si>
  <si>
    <t>Raigaon</t>
  </si>
  <si>
    <t>Mr.Jadhav Arun Babanrao</t>
  </si>
  <si>
    <t>S.S.C.,I.T.I</t>
  </si>
  <si>
    <t xml:space="preserve">Baba Jarag Nagar, Kolhapur, Tal- Karveer, Dist- Kolhapur </t>
  </si>
  <si>
    <t>Bombalewadi, Tal- Kadegaon, Dist - Sangli Mob.No. 9730676272</t>
  </si>
  <si>
    <t>Bombalewadi</t>
  </si>
  <si>
    <t>Mr.Patil Pradip Bhupal</t>
  </si>
  <si>
    <t>A/P- Tupari, Tal- Palus, Dist - Sangli</t>
  </si>
  <si>
    <t>Tupari</t>
  </si>
  <si>
    <t>Mr.Yadav Pandurang Bhaskar</t>
  </si>
  <si>
    <t>H.S.C (Turner)</t>
  </si>
  <si>
    <t>A/P- Dhangaon, Tal- Palus, Dist- Sangli Mob-8805815610</t>
  </si>
  <si>
    <t>Dhangaon</t>
  </si>
  <si>
    <t>Mr.Patil Sachin Pralhad</t>
  </si>
  <si>
    <t>B.A.- L.L.B</t>
  </si>
  <si>
    <t xml:space="preserve">Phulewadi, Kolhapur, Tal- Karveer, Dist- Kolhapur </t>
  </si>
  <si>
    <t>A/P- Tupari Tal- Palus Dist- Sangli M.No. 9890335601</t>
  </si>
  <si>
    <t>Mr.Patil Ghansham Dattatray</t>
  </si>
  <si>
    <t>Nagthane</t>
  </si>
  <si>
    <t>Mr. Patil Kishor Mahadeo</t>
  </si>
  <si>
    <t>850/1, E - Ward, Birje Panand, Kasaba Bawada, Tal- Karveer, Dist- Kolhapur</t>
  </si>
  <si>
    <t>A/P- Punadi, Tal- Palus, Dist- Sangli.</t>
  </si>
  <si>
    <t>Mr.Patil Shrikant Sarjerao</t>
  </si>
  <si>
    <t>Plumber</t>
  </si>
  <si>
    <t>12th I.T.I. (Plumber)</t>
  </si>
  <si>
    <t xml:space="preserve">A/P- Bhilawadi, Tal- Palus, Dist -Sangli     </t>
  </si>
  <si>
    <t>Mr. Pawar Jagnnath Pandurang</t>
  </si>
  <si>
    <t xml:space="preserve">6 th </t>
  </si>
  <si>
    <t>Hindu - Lohar</t>
  </si>
  <si>
    <t>Peon</t>
  </si>
  <si>
    <t>Computer Center</t>
  </si>
  <si>
    <t>Dudhondi</t>
  </si>
  <si>
    <t>Bharati Vidyapeeth's College of Engineering, Kolhapur.</t>
  </si>
  <si>
    <t>Basic Pay</t>
  </si>
  <si>
    <t xml:space="preserve">GP </t>
  </si>
  <si>
    <t>Total Basic Pay + GP</t>
  </si>
  <si>
    <t xml:space="preserve">HRA 20% </t>
  </si>
  <si>
    <t>CLA</t>
  </si>
  <si>
    <t>saovakacao naava</t>
  </si>
  <si>
    <t>हुद्दा</t>
  </si>
  <si>
    <t>maaobaa[-la naMbar</t>
  </si>
  <si>
    <t>vha^T\saA^p naMbar</t>
  </si>
  <si>
    <t xml:space="preserve">Remarks / Continue Absent w.e.f. </t>
  </si>
  <si>
    <t xml:space="preserve">Promotion Staff </t>
  </si>
  <si>
    <t xml:space="preserve">rl_kadam@rediffmail.com </t>
  </si>
  <si>
    <t>EaI. kdma rahula laxmaNa</t>
  </si>
  <si>
    <t>प्रशासकीय अधिकारी</t>
  </si>
  <si>
    <t>26/04/1994  04/09/1995</t>
  </si>
  <si>
    <t>मुख्य लिपिक</t>
  </si>
  <si>
    <t>uday@live.in</t>
  </si>
  <si>
    <t>EaI.paTIla ]dyaisaMh Abaasaahoba</t>
  </si>
  <si>
    <t>Appointemnt date 01/12/2007 joining 21/01/2008</t>
  </si>
  <si>
    <t>Laboratory Assistant  to Head Clerk w.e.f. 01/10/2018</t>
  </si>
  <si>
    <t xml:space="preserve">Ms. Jadhav Ashwini Sachin </t>
  </si>
  <si>
    <t>Exam Section</t>
  </si>
  <si>
    <t>Mr.Khalipe Jagnnath Mahadeo</t>
  </si>
  <si>
    <t>Mukat Sanik Vasahat, Opp Market Yard, Kolhapur. Tal- Karveer, Dist- Kolhapur.</t>
  </si>
  <si>
    <t xml:space="preserve">jmk1968@rediffmail.com </t>
  </si>
  <si>
    <t>EaI.Kilapo jagannaaqa mahadova</t>
  </si>
  <si>
    <t>वरिष्ठ लिपिक / सब अकाउंटंट</t>
  </si>
  <si>
    <t xml:space="preserve">anandrao4917@gmail.com </t>
  </si>
  <si>
    <t>EaI.pvaar AanaMdrava naamadova</t>
  </si>
  <si>
    <t>वरिष्ठ लिपिक</t>
  </si>
  <si>
    <t>S.r Clerk</t>
  </si>
  <si>
    <t>B..B.A.,  B.Com</t>
  </si>
  <si>
    <t>Kolhapur Sugar Mills Ltd, Dagadi Chawl, Kasaba Bawada, Kolhapur, Tal- Karveer, Dist- Kolhapur.</t>
  </si>
  <si>
    <t xml:space="preserve">Sangrammohite69@gmail.com </t>
  </si>
  <si>
    <t>EaI.maaoihto saMga`amaisaMh Baa}saahoba</t>
  </si>
  <si>
    <t>प्रयोगशाळा सहाय्यक</t>
  </si>
  <si>
    <t>टंकलेखक लिपिक</t>
  </si>
  <si>
    <t>----</t>
  </si>
  <si>
    <t>sunilmohite@gmail.com</t>
  </si>
  <si>
    <t>EaI.maaoihto sauinala tanaajaI</t>
  </si>
  <si>
    <t>A/P- Hingangaon (Khurd), Tal- Kadegaon, Dist- Sangli.  Mob.No. 9145435968</t>
  </si>
  <si>
    <t>viky25784@gmail.com</t>
  </si>
  <si>
    <t>EaI.paTIla ivak`ma iva{la</t>
  </si>
  <si>
    <t>कनिष्ठ लिपिक</t>
  </si>
  <si>
    <t>sudhir.patil509@gmail.com</t>
  </si>
  <si>
    <t>EaI.paTIla sauQaIr rMgarava</t>
  </si>
  <si>
    <t>chougule777@rediffmail.com</t>
  </si>
  <si>
    <t>EaI.caaOgaulao saMtaoYa sadaiSava</t>
  </si>
  <si>
    <t>srmrajkamal007@gmail.com</t>
  </si>
  <si>
    <t>EaI.maanao saicana rajaarama</t>
  </si>
  <si>
    <t>Mr. Jadhav Ramesh Ishwara</t>
  </si>
  <si>
    <t>Mr. Patil Vikas Sayajirao</t>
  </si>
  <si>
    <t>Mr. Joshi Vivek Vilas</t>
  </si>
  <si>
    <t>Mr. Pawar Raju Jagannath</t>
  </si>
  <si>
    <t>sraj9689@gmail.com</t>
  </si>
  <si>
    <t>EaI.pvaar rajau jagannaaqa</t>
  </si>
  <si>
    <t>gajananpatil909@gmail.com</t>
  </si>
  <si>
    <t>EaI.paTIla gajaanana ivalaasa</t>
  </si>
  <si>
    <t>ok</t>
  </si>
  <si>
    <t>R.K.Nagar, Socity No-01, Tal- Karveer, Dist- Kolhapur.</t>
  </si>
  <si>
    <t>jagtap.mahadeo@yahoo.com</t>
  </si>
  <si>
    <t>EaI. jagatap mahadova maQaukr</t>
  </si>
  <si>
    <t>swapnilpatil6401@gmail.com</t>
  </si>
  <si>
    <t>EaI.paTIla svaiPnala idlaIp</t>
  </si>
  <si>
    <t>TPO</t>
  </si>
  <si>
    <t>Jadhavvijay1978@gamil.com</t>
  </si>
  <si>
    <t>EaI.jaaQava ivajaya AanaMdrava</t>
  </si>
  <si>
    <t xml:space="preserve">Mechanical </t>
  </si>
  <si>
    <t>EaI.pvaar jayakr baaLasaaao</t>
  </si>
  <si>
    <t>rajaramholkar@gmail.com</t>
  </si>
  <si>
    <t>EaI.haoLkr rajaarama tukarama</t>
  </si>
  <si>
    <t>amitpatil6196@gmail.com</t>
  </si>
  <si>
    <t>EaI.paTIla Aimat AanaMdrava</t>
  </si>
  <si>
    <t xml:space="preserve">C/o.Mr.Nagesh Halgekar, Asthavinayak Park, Morewadi, Kolhapur, Tal- Karveer, Dist- Kolhapur. </t>
  </si>
  <si>
    <t>Mr. Patil Dadasaheb Adagonda</t>
  </si>
  <si>
    <t>Jain</t>
  </si>
  <si>
    <t>A/P- Bramhanal, Tal- Palus, Dist - Sangli Mob.No. 9766875146</t>
  </si>
  <si>
    <t xml:space="preserve"> Bramhanal</t>
  </si>
  <si>
    <t>BEKPP1784F</t>
  </si>
  <si>
    <t>dada.patil6@gmail.com</t>
  </si>
  <si>
    <t>Mr. Patil Kiran Prakash</t>
  </si>
  <si>
    <t>Tr. Jr. Clerk</t>
  </si>
  <si>
    <t>At-Post- Malwadi, Tal- Palus, Didt- Sangli</t>
  </si>
  <si>
    <t>Malwadi</t>
  </si>
  <si>
    <t>Junier Asst Librarian</t>
  </si>
  <si>
    <t>aeshmaapatil2305@gmail.com</t>
  </si>
  <si>
    <t>Da^.saaO.roSmaa idnakr paTIla</t>
  </si>
  <si>
    <t>जूनियर सहाय्यक ग्रंथपाल</t>
  </si>
  <si>
    <t>Computer Programer</t>
  </si>
  <si>
    <t>anandrao.kanase@gmail.com</t>
  </si>
  <si>
    <t>EaI.kNasao AanaMdrava Baa}</t>
  </si>
  <si>
    <t xml:space="preserve">कॉम्पुटर प्रोग्रामर </t>
  </si>
  <si>
    <t>Mr.Chougule Vinod Eknath</t>
  </si>
  <si>
    <t>Sr. Technology Support Engg.</t>
  </si>
  <si>
    <t>D.I.E. - Electronics</t>
  </si>
  <si>
    <t>Regular</t>
  </si>
  <si>
    <t>A/P:Shiroli (Pulachi),Tal: Hatkanangale, Dist:Kolhapur , 416122 / 9766035921</t>
  </si>
  <si>
    <t>Shiroli (Pulachi)</t>
  </si>
  <si>
    <t>Hatkanangale</t>
  </si>
  <si>
    <t>AYBPC4318A</t>
  </si>
  <si>
    <t>vinodchougule2@gmail.com</t>
  </si>
  <si>
    <t>EaI caaOgaulao ivanaaod eknaaqa</t>
  </si>
  <si>
    <t>Technical Lab Assistant</t>
  </si>
  <si>
    <t>35/1, P.D. Bhosale Nagar, Morewadi, Kolhapur,Tal- Karveer, Dist- Kolhapur.</t>
  </si>
  <si>
    <t xml:space="preserve">kkshe.2009@rediffmail.com </t>
  </si>
  <si>
    <t>EaI.ikrNa ivaYNau kdma</t>
  </si>
  <si>
    <t>तंत्रशिक्षण प्रयोगशाळा सहाय्यक</t>
  </si>
  <si>
    <t>Mahadev Nagar, Near Gajanan Mandir, Islampur, Tal-walwa, Dist- Sangli.</t>
  </si>
  <si>
    <t>Mechanical / Boys Hostel Computer Lab</t>
  </si>
  <si>
    <t>patilsh2007@gmail.com</t>
  </si>
  <si>
    <t>EaI.paTIla sayaajaI hNaMmat</t>
  </si>
  <si>
    <t>A/P:-Bhilawadi, Tal- Palus, Dist - Sangli M.No.9673720401</t>
  </si>
  <si>
    <t>patilrb2007@gmail.com</t>
  </si>
  <si>
    <t>EaI.paTIla rvaI baabaurava</t>
  </si>
  <si>
    <t>Jai Prakesh Nagar, Morewadi, Kolhapur, Tal- Karveer, Dist- Kolhapur.</t>
  </si>
  <si>
    <t>bdpatilmech1975@gmail.com</t>
  </si>
  <si>
    <t>EaI.paTIla baajaIrava QaaoMiDrama</t>
  </si>
  <si>
    <t xml:space="preserve">Tarupati Park, Morewadi, Kolhapur, Tal- Karveer, Dist- Kolhapur.  </t>
  </si>
  <si>
    <t>deshpandesa1976@gmail.com</t>
  </si>
  <si>
    <t>EaI.doSapaMDo saMjaya ASaaok</t>
  </si>
  <si>
    <t xml:space="preserve">Junier Electrician </t>
  </si>
  <si>
    <t xml:space="preserve">Bharati Vidyapeeth College of Engg. Kolhapur - Boys Hostel </t>
  </si>
  <si>
    <t>patilabhinay21@gmail.com</t>
  </si>
  <si>
    <t>EaI.paTIla AiBanaya maaiNak</t>
  </si>
  <si>
    <t>जूनियर इलेक्ट्रीशियन</t>
  </si>
  <si>
    <t>bv_suryawanshi@rediffmail.com</t>
  </si>
  <si>
    <t>EaI.sauya-vaMSaI iBamarava ivh.</t>
  </si>
  <si>
    <t>A/P- Bahe, Tal-Walva, Dist- Sangli. Mob No. 9503051038</t>
  </si>
  <si>
    <t>EaI.paTIla Baanaudasa tukarama</t>
  </si>
  <si>
    <t>C/o- Appaso Shintre, Plot No-208, Amerdeep Benglo, Near Swami Samarth Mandir, R.K. Nagar, Kolhapur, Tal- Karveer, Dist- Kolhapur.</t>
  </si>
  <si>
    <t>vvpadavale.1903@rediffmail.com</t>
  </si>
  <si>
    <t>EaI.pDvaLo vasaMt QaaoMDIrama</t>
  </si>
  <si>
    <t>Plot No- 03, Morewadi, Kolhapur, Tal- Karveer, Dist- Kolhapur.</t>
  </si>
  <si>
    <t>umeshworlod2000@yahoo.co.in</t>
  </si>
  <si>
    <t>EaI.maanao ]maoSa baaLasaahoba</t>
  </si>
  <si>
    <t>Mr.Kasture Mahendra Mahadev</t>
  </si>
  <si>
    <t>mahendra.kasture@gmail.com</t>
  </si>
  <si>
    <t>EaI.ksturo mahoMd` ema.</t>
  </si>
  <si>
    <t>Vaibhavkale1001@gmail.com</t>
  </si>
  <si>
    <t>EaI.kaLo vaOBava ]%tma</t>
  </si>
  <si>
    <t xml:space="preserve">Continue Absent w.e.f. </t>
  </si>
  <si>
    <t>EaI.sauya-vaMSaI Sard vasaMt</t>
  </si>
  <si>
    <t>Vishwakarma Heights, 207, Balbhim Galli, Kasaba Bawada, Kolhapur,Tal- Karveer, Dist- Kolhapur.</t>
  </si>
  <si>
    <t>avdhuptp30@gmail.com</t>
  </si>
  <si>
    <t>EaI.paTIla AvaQaUt baabaurava</t>
  </si>
  <si>
    <t xml:space="preserve">Mr. Nikam Sambhaji Chandrakant </t>
  </si>
  <si>
    <t>H.S.C., ITI- Machinist</t>
  </si>
  <si>
    <t xml:space="preserve">A/P- Dudhondi Tal- Palus, Dist -Sangli  Mob.No.  9595451004      </t>
  </si>
  <si>
    <t>sambhajinikam86@gmail.com</t>
  </si>
  <si>
    <t>Mr. Sabale Suresh Shankar</t>
  </si>
  <si>
    <t>Driver</t>
  </si>
  <si>
    <t xml:space="preserve">7th </t>
  </si>
  <si>
    <t>Hindu-Mahar</t>
  </si>
  <si>
    <t>At/Post:-  Malwadi, Tal-  Palus,  Dist- Sangli   9766781919</t>
  </si>
  <si>
    <t>At/Post:-  Malwadi,Tal-  Palus,  Dist- Sangli   9766781919</t>
  </si>
  <si>
    <t>D-Kamal Bungalow, Near Majestic Mall, R.K. Nagar Kolhapur, Tal- Karveer, Dist- Kolhapur.</t>
  </si>
  <si>
    <t>प्रयोगशाळा परिचर</t>
  </si>
  <si>
    <t xml:space="preserve">Samarth Colony, Tembaliwadi, Kolhapur, Tal- Karveer, Dist- Kolhapur </t>
  </si>
  <si>
    <t>Patilghanshyam1212@gmail.com</t>
  </si>
  <si>
    <t>EaI.paTIla GanaSaama d%ta~ya</t>
  </si>
  <si>
    <t xml:space="preserve">CSE/ Bus Maintenance </t>
  </si>
  <si>
    <t>EaI.paTIla ikSaaor mahadova</t>
  </si>
  <si>
    <t>नळ कारागिर</t>
  </si>
  <si>
    <t>pawarjagu@gmail.com</t>
  </si>
  <si>
    <t>EaI.pvaar jagannaaqa paMDurMga</t>
  </si>
  <si>
    <t xml:space="preserve">  DA @100%</t>
  </si>
  <si>
    <t>B.E. (E&amp;TC), M.B.A.</t>
  </si>
  <si>
    <t>AHZPK7874Q</t>
  </si>
  <si>
    <t>BFQPP1958C</t>
  </si>
  <si>
    <t>ABRPK5831H</t>
  </si>
  <si>
    <t>AJAPP8910B</t>
  </si>
  <si>
    <t>ATZPM1222G</t>
  </si>
  <si>
    <t>AJJPM6483B</t>
  </si>
  <si>
    <t>AYWPP5242P</t>
  </si>
  <si>
    <t>AYTPP9323Q</t>
  </si>
  <si>
    <t>BAIPC9966N</t>
  </si>
  <si>
    <t>ASOPM1686L</t>
  </si>
  <si>
    <t>M.A., B.Ed.</t>
  </si>
  <si>
    <t>CSXPP0672C</t>
  </si>
  <si>
    <t>BGSPP9718F</t>
  </si>
  <si>
    <t>AKVPJ2940H</t>
  </si>
  <si>
    <t>ETC</t>
  </si>
  <si>
    <t>BFXPP4583A</t>
  </si>
  <si>
    <t>AJLPJ0239Q</t>
  </si>
  <si>
    <t>Mr. Pawar Jayakar Baloso</t>
  </si>
  <si>
    <t>BKIPP2473B</t>
  </si>
  <si>
    <t xml:space="preserve">pawarjayakar@gmail.com </t>
  </si>
  <si>
    <t>Stop Increment - English Marathi Typing not Complete B.V. Central Office, Pune - Order Not Issu</t>
  </si>
  <si>
    <t>ACRPH5920P</t>
  </si>
  <si>
    <t>BXAPP9699E</t>
  </si>
  <si>
    <t>ANGPP7809P</t>
  </si>
  <si>
    <t>AMAPK5925C</t>
  </si>
  <si>
    <t>ALBPK6469P</t>
  </si>
  <si>
    <t>AVDPP4104E</t>
  </si>
  <si>
    <t>ARNPP2741B</t>
  </si>
  <si>
    <t>AOHPP2128K</t>
  </si>
  <si>
    <t>BBLPD5642J</t>
  </si>
  <si>
    <t xml:space="preserve">Mr. Mohite Manoj Uttam </t>
  </si>
  <si>
    <t>B.E. Mech</t>
  </si>
  <si>
    <t>A/P- Kandalgaon, Tal- Karveer, Dist- Kolhapur.</t>
  </si>
  <si>
    <t>A/Post- Soholi, Tal- Kadegaon, Dist- Sangli - 415305</t>
  </si>
  <si>
    <t xml:space="preserve">Kadegaon </t>
  </si>
  <si>
    <t>CWUPM4671D</t>
  </si>
  <si>
    <t>manojmohite21@gmail.com</t>
  </si>
  <si>
    <t>CBKPP7846N</t>
  </si>
  <si>
    <t>AQVPS3565P</t>
  </si>
  <si>
    <t>AJAPP8869M</t>
  </si>
  <si>
    <t>AJAPP8748F</t>
  </si>
  <si>
    <t>BUHPM7055F</t>
  </si>
  <si>
    <t>AUUPK2856N</t>
  </si>
  <si>
    <t>BJQPK4842N</t>
  </si>
  <si>
    <t>FWFPS7172R</t>
  </si>
  <si>
    <t>BQIPP5129G</t>
  </si>
  <si>
    <t>AJAPN7757L</t>
  </si>
  <si>
    <t>DDNPS1300C</t>
  </si>
  <si>
    <t>ASKPP6563H</t>
  </si>
  <si>
    <t>ATDPP8254D</t>
  </si>
  <si>
    <t xml:space="preserve">kishorpatil259@gmail.com </t>
  </si>
  <si>
    <t>Mr. Pawar Jagannath Pandurang</t>
  </si>
  <si>
    <t>Age</t>
  </si>
  <si>
    <t>District</t>
  </si>
  <si>
    <t>Miraj</t>
  </si>
  <si>
    <t>Kadamwadi</t>
  </si>
  <si>
    <t xml:space="preserve"> June Pargaon</t>
  </si>
  <si>
    <t>Kolhapur City</t>
  </si>
  <si>
    <t>Kandalgaon</t>
  </si>
  <si>
    <t>Admin. / Estt.</t>
  </si>
  <si>
    <t>R.K. Nagar</t>
  </si>
  <si>
    <t>Morewadi</t>
  </si>
  <si>
    <t>Mr. Chougule Jaywant yashwant</t>
  </si>
  <si>
    <t>Junior Assistant Librarian</t>
  </si>
  <si>
    <t>Computer Programmer</t>
  </si>
  <si>
    <t>Mr. Mane Amol Ashok</t>
  </si>
  <si>
    <t>M.C.M.</t>
  </si>
  <si>
    <t>DattaNagar, Shirol, Tal-Shirol, Dist- Kolhapur</t>
  </si>
  <si>
    <t xml:space="preserve"> Shirol</t>
  </si>
  <si>
    <t>BULPM6066N</t>
  </si>
  <si>
    <t>mane.amol@bharatividyapeeth.edu</t>
  </si>
  <si>
    <t>Mr.Padavale Visant Dhondiram</t>
  </si>
  <si>
    <t>Mr. Mane Umesh Balasaheb</t>
  </si>
  <si>
    <t>svs191.2015@gmail.com</t>
  </si>
  <si>
    <t>Mr. Patil Sachin Dinkarrao</t>
  </si>
  <si>
    <t>Yedemacchindra,</t>
  </si>
  <si>
    <t>9766198007 / 7741013360</t>
  </si>
  <si>
    <t>Hostel</t>
  </si>
  <si>
    <t xml:space="preserve">Stop Increment date </t>
  </si>
  <si>
    <t>Date of Promotion</t>
  </si>
  <si>
    <t>Designation</t>
  </si>
  <si>
    <t>Self</t>
  </si>
  <si>
    <t>College</t>
  </si>
  <si>
    <t>Total</t>
  </si>
  <si>
    <t>Male</t>
  </si>
  <si>
    <t>Asstt. Professor to Administrative Officer w.e.f. 01/04/2008</t>
  </si>
  <si>
    <t xml:space="preserve">Asstt. Professor </t>
  </si>
  <si>
    <t>------</t>
  </si>
  <si>
    <t>Senior Clerk / Sub. Accountant</t>
  </si>
  <si>
    <t>Jr. Clerk to Sr. Clerk / Sub. Accountant w.e.f. 01/07/1995</t>
  </si>
  <si>
    <t xml:space="preserve">Junior Clerk </t>
  </si>
  <si>
    <t>Senior Clerk</t>
  </si>
  <si>
    <t>Jr. Clerk to Sr. Clerk w.e.f. 01/07/2011</t>
  </si>
  <si>
    <t xml:space="preserve"> NILL</t>
  </si>
  <si>
    <t>AB</t>
  </si>
  <si>
    <t>Peti Cash / P.F. /Muster</t>
  </si>
  <si>
    <t>Laboratory Assistant  to Sr. Clerk w.e.f. 01/10/2017</t>
  </si>
  <si>
    <t>Junior Clerk</t>
  </si>
  <si>
    <t>NILL</t>
  </si>
  <si>
    <t xml:space="preserve">Sampark Karyalay, Chinchani (Ambak) </t>
  </si>
  <si>
    <t>SK</t>
  </si>
  <si>
    <t>Sampark Karyalay, Bhilavadi</t>
  </si>
  <si>
    <t xml:space="preserve">                        </t>
  </si>
  <si>
    <t>Admin. / Estt.//Muster</t>
  </si>
  <si>
    <t>7414934407/ 9689389818</t>
  </si>
  <si>
    <t>Sampark Karyalay, Kundal / Palus</t>
  </si>
  <si>
    <t>IYC</t>
  </si>
  <si>
    <t>Inward/Outward/LC</t>
  </si>
  <si>
    <t>Peon to Jr. Clerk w.e.f. 01/03/2014</t>
  </si>
  <si>
    <t xml:space="preserve">Peon </t>
  </si>
  <si>
    <t>reliving report 13/12/13 &amp; Service book 09/12/2013</t>
  </si>
  <si>
    <t>EBC/ Scholarship</t>
  </si>
  <si>
    <t xml:space="preserve"> Continue Absent w.e.f. 22/07/2017 This Staff working in other College - BV College of Nursing, Sangli. Central Office Transfer order isue but he not taken this order </t>
  </si>
  <si>
    <t>Ms.Patil Reshma Dinkar</t>
  </si>
  <si>
    <t>Jr. Clerk to Junior Asst Librarian w.e.f. 11/06/2007</t>
  </si>
  <si>
    <t>Laboratory Assistant to Computer Programmer w.e.f. 01/01/2006</t>
  </si>
  <si>
    <t>Senior Technology Support Engg.</t>
  </si>
  <si>
    <t>Technology Support Engg.</t>
  </si>
  <si>
    <t>Dattanagar - Shirol</t>
  </si>
  <si>
    <t>Laboratory Assistant to Technical Lab Assistant w.e.f. 01/02/2007</t>
  </si>
  <si>
    <t>Laboratory Assistant to Technical Lab Assistant w.e.f. 04/07/2006</t>
  </si>
  <si>
    <t>18000/- con</t>
  </si>
  <si>
    <t xml:space="preserve">Mr. Lad Sanjay Balkrishna </t>
  </si>
  <si>
    <t>D.C.E.-Civil</t>
  </si>
  <si>
    <t>A/P- Kundal, Tal- Palus, Dist - Sangli</t>
  </si>
  <si>
    <t>sangli</t>
  </si>
  <si>
    <t>Junior Site Supervisor  to Technical Lab Assistant w.e.f. 17/02/2020</t>
  </si>
  <si>
    <t xml:space="preserve">Junior Site Supervisor </t>
  </si>
  <si>
    <t xml:space="preserve">Boys Hostel </t>
  </si>
  <si>
    <t>Mr.Padavale Vasant Dhondiram</t>
  </si>
  <si>
    <t>A/P- Kundal, Tal- Palus, Dist - Sangli M.No. 8308086127</t>
  </si>
  <si>
    <t>Peon to Laboratory Assistant w.e.f. 01/08/2000</t>
  </si>
  <si>
    <t>Peon to Plumber  w.e.f. 01/08/2013</t>
  </si>
  <si>
    <t>Female</t>
  </si>
  <si>
    <t>Non-Teaching Staff 2021-22</t>
  </si>
  <si>
    <t>Non-Teaching Staff 2020-21</t>
  </si>
  <si>
    <t>Non-Teaching Staff 2019-20</t>
  </si>
  <si>
    <t>Non-Teaching Faculty 2018-19</t>
  </si>
  <si>
    <t xml:space="preserve"> Non-Teaching Staff 2017-18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</si>
</sst>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164" formatCode="_ * #,##0.00_ ;_ * \-#,##0.00_ ;_ * &quot;-&quot;??_ ;_ @_ "/>
    <numFmt numFmtId="165" formatCode="dd/mm/yyyy;@"/>
    <numFmt numFmtId="166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sz val="13"/>
      <name val="Shivaji01"/>
    </font>
    <font>
      <sz val="9"/>
      <name val="Calibri"/>
      <family val="2"/>
      <scheme val="minor"/>
    </font>
    <font>
      <u/>
      <sz val="7.7"/>
      <color theme="1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4"/>
      <name val="Shivaji01"/>
    </font>
    <font>
      <u/>
      <sz val="10"/>
      <name val="Calibri"/>
      <family val="2"/>
      <scheme val="minor"/>
    </font>
    <font>
      <sz val="12"/>
      <name val="Shivaji01"/>
    </font>
    <font>
      <sz val="12"/>
      <name val="Anjali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Shivaji01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14"/>
      <color rgb="FFFF0000"/>
      <name val="Calibri"/>
      <family val="2"/>
      <scheme val="minor"/>
    </font>
    <font>
      <sz val="10"/>
      <color rgb="FFFF0000"/>
      <name val="Shivaji01"/>
    </font>
    <font>
      <u/>
      <sz val="10"/>
      <name val="Calibri"/>
      <family val="2"/>
    </font>
    <font>
      <u/>
      <sz val="10"/>
      <color rgb="FFFF0000"/>
      <name val="Calibri"/>
      <family val="2"/>
      <scheme val="minor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/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/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165" fontId="5" fillId="0" borderId="0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/>
    <xf numFmtId="0" fontId="8" fillId="0" borderId="0" xfId="0" applyFont="1" applyBorder="1"/>
    <xf numFmtId="0" fontId="11" fillId="0" borderId="0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/>
    <xf numFmtId="0" fontId="11" fillId="0" borderId="0" xfId="0" applyFont="1" applyBorder="1"/>
    <xf numFmtId="0" fontId="12" fillId="0" borderId="0" xfId="0" applyFont="1" applyBorder="1"/>
    <xf numFmtId="0" fontId="3" fillId="0" borderId="0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3" fillId="0" borderId="1" xfId="2" applyFont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NumberFormat="1" applyFont="1" applyBorder="1"/>
    <xf numFmtId="0" fontId="2" fillId="0" borderId="0" xfId="0" applyFont="1" applyBorder="1" applyAlignment="1"/>
    <xf numFmtId="0" fontId="5" fillId="0" borderId="0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41" fontId="17" fillId="0" borderId="1" xfId="0" applyNumberFormat="1" applyFont="1" applyBorder="1" applyAlignment="1">
      <alignment horizontal="right" vertical="center"/>
    </xf>
    <xf numFmtId="0" fontId="17" fillId="0" borderId="1" xfId="0" applyNumberFormat="1" applyFont="1" applyBorder="1" applyAlignment="1">
      <alignment horizontal="right" vertical="center" wrapText="1"/>
    </xf>
    <xf numFmtId="166" fontId="17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17" fillId="0" borderId="1" xfId="1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vertical="center" wrapText="1"/>
    </xf>
    <xf numFmtId="0" fontId="20" fillId="0" borderId="1" xfId="0" applyNumberFormat="1" applyFont="1" applyBorder="1" applyAlignment="1">
      <alignment horizontal="right" vertical="center" wrapText="1"/>
    </xf>
    <xf numFmtId="166" fontId="20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10" fillId="0" borderId="0" xfId="0" applyFont="1" applyBorder="1"/>
    <xf numFmtId="0" fontId="17" fillId="0" borderId="1" xfId="0" applyFont="1" applyBorder="1" applyAlignment="1">
      <alignment horizontal="right" vertical="center"/>
    </xf>
    <xf numFmtId="14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41" fontId="20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vertical="center"/>
    </xf>
    <xf numFmtId="0" fontId="19" fillId="0" borderId="5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4" fontId="11" fillId="0" borderId="6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left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0" fontId="23" fillId="0" borderId="1" xfId="2" applyFont="1" applyBorder="1" applyAlignment="1" applyProtection="1">
      <alignment horizontal="left" vertical="center" wrapText="1"/>
    </xf>
    <xf numFmtId="0" fontId="10" fillId="0" borderId="1" xfId="0" applyFont="1" applyBorder="1"/>
    <xf numFmtId="0" fontId="24" fillId="0" borderId="1" xfId="2" applyFont="1" applyBorder="1" applyAlignment="1" applyProtection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horizontal="center" vertical="center" wrapText="1"/>
    </xf>
    <xf numFmtId="165" fontId="25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 wrapText="1"/>
    </xf>
    <xf numFmtId="14" fontId="25" fillId="0" borderId="1" xfId="0" applyNumberFormat="1" applyFont="1" applyBorder="1" applyAlignment="1">
      <alignment vertical="center" wrapText="1"/>
    </xf>
    <xf numFmtId="14" fontId="25" fillId="0" borderId="1" xfId="0" applyNumberFormat="1" applyFont="1" applyBorder="1" applyAlignment="1">
      <alignment horizontal="left" vertical="top" wrapText="1"/>
    </xf>
    <xf numFmtId="14" fontId="25" fillId="0" borderId="1" xfId="0" applyNumberFormat="1" applyFont="1" applyBorder="1" applyAlignment="1">
      <alignment horizontal="left" vertical="center" wrapText="1"/>
    </xf>
    <xf numFmtId="14" fontId="25" fillId="0" borderId="3" xfId="0" applyNumberFormat="1" applyFont="1" applyBorder="1" applyAlignment="1">
      <alignment horizontal="left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14" fontId="25" fillId="2" borderId="1" xfId="0" applyNumberFormat="1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14" fontId="25" fillId="0" borderId="1" xfId="0" applyNumberFormat="1" applyFont="1" applyBorder="1" applyAlignment="1">
      <alignment vertical="center"/>
    </xf>
    <xf numFmtId="0" fontId="25" fillId="0" borderId="0" xfId="0" applyFont="1" applyBorder="1"/>
    <xf numFmtId="14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4" fontId="25" fillId="0" borderId="0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14" fontId="25" fillId="0" borderId="3" xfId="0" applyNumberFormat="1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center" wrapText="1"/>
    </xf>
    <xf numFmtId="165" fontId="25" fillId="0" borderId="0" xfId="0" applyNumberFormat="1" applyFont="1" applyBorder="1"/>
    <xf numFmtId="0" fontId="25" fillId="0" borderId="0" xfId="0" applyNumberFormat="1" applyFont="1" applyBorder="1"/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/>
    </xf>
    <xf numFmtId="0" fontId="25" fillId="0" borderId="0" xfId="0" applyFont="1" applyBorder="1" applyAlignment="1"/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top"/>
    </xf>
    <xf numFmtId="0" fontId="25" fillId="0" borderId="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14" fontId="25" fillId="0" borderId="2" xfId="0" applyNumberFormat="1" applyFont="1" applyBorder="1" applyAlignment="1">
      <alignment vertical="center"/>
    </xf>
    <xf numFmtId="14" fontId="25" fillId="0" borderId="2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14" fontId="25" fillId="0" borderId="2" xfId="0" applyNumberFormat="1" applyFont="1" applyBorder="1" applyAlignment="1">
      <alignment horizontal="left" vertical="center" wrapText="1"/>
    </xf>
    <xf numFmtId="14" fontId="25" fillId="2" borderId="0" xfId="0" applyNumberFormat="1" applyFont="1" applyFill="1" applyBorder="1" applyAlignment="1">
      <alignment horizontal="left" vertical="center" wrapText="1"/>
    </xf>
    <xf numFmtId="14" fontId="25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7" fillId="0" borderId="7" xfId="0" applyFont="1" applyBorder="1" applyAlignment="1">
      <alignment horizontal="center"/>
    </xf>
    <xf numFmtId="0" fontId="27" fillId="0" borderId="0" xfId="0" applyFont="1" applyBorder="1"/>
    <xf numFmtId="0" fontId="27" fillId="0" borderId="0" xfId="0" applyFont="1" applyBorder="1" applyAlignment="1">
      <alignment horizontal="center" wrapText="1"/>
    </xf>
    <xf numFmtId="0" fontId="27" fillId="0" borderId="1" xfId="0" applyFont="1" applyBorder="1" applyAlignment="1">
      <alignment horizontal="center" vertical="center"/>
    </xf>
    <xf numFmtId="14" fontId="27" fillId="0" borderId="1" xfId="0" applyNumberFormat="1" applyFont="1" applyBorder="1" applyAlignment="1">
      <alignment horizontal="left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nodchougule2@gmail.com" TargetMode="External"/><Relationship Id="rId13" Type="http://schemas.openxmlformats.org/officeDocument/2006/relationships/hyperlink" Target="mailto:jmk1968@rediffmail.com" TargetMode="External"/><Relationship Id="rId18" Type="http://schemas.openxmlformats.org/officeDocument/2006/relationships/hyperlink" Target="mailto:pawarjayakar@gmail.com" TargetMode="External"/><Relationship Id="rId3" Type="http://schemas.openxmlformats.org/officeDocument/2006/relationships/hyperlink" Target="mailto:patilsh2007@gmail.com" TargetMode="External"/><Relationship Id="rId21" Type="http://schemas.openxmlformats.org/officeDocument/2006/relationships/hyperlink" Target="mailto:mane.amol@bharatividyapeeth.edu" TargetMode="External"/><Relationship Id="rId7" Type="http://schemas.openxmlformats.org/officeDocument/2006/relationships/hyperlink" Target="mailto:vvpadavale.1903@rediffmail.com" TargetMode="External"/><Relationship Id="rId12" Type="http://schemas.openxmlformats.org/officeDocument/2006/relationships/hyperlink" Target="mailto:rl_kadam@rediffmail.com" TargetMode="External"/><Relationship Id="rId17" Type="http://schemas.openxmlformats.org/officeDocument/2006/relationships/hyperlink" Target="mailto:kishorpatil259@gmail.com" TargetMode="External"/><Relationship Id="rId2" Type="http://schemas.openxmlformats.org/officeDocument/2006/relationships/hyperlink" Target="mailto:kkshe.2009@rediffmail.com" TargetMode="External"/><Relationship Id="rId16" Type="http://schemas.openxmlformats.org/officeDocument/2006/relationships/hyperlink" Target="mailto:swapnilpatil6401@gmail.com" TargetMode="External"/><Relationship Id="rId20" Type="http://schemas.openxmlformats.org/officeDocument/2006/relationships/hyperlink" Target="mailto:svs191.2015@gmail.com" TargetMode="External"/><Relationship Id="rId1" Type="http://schemas.openxmlformats.org/officeDocument/2006/relationships/hyperlink" Target="mailto:jagtap.mahadeo@yahoo.com" TargetMode="External"/><Relationship Id="rId6" Type="http://schemas.openxmlformats.org/officeDocument/2006/relationships/hyperlink" Target="mailto:deshpandesa1976@gmail.com" TargetMode="External"/><Relationship Id="rId11" Type="http://schemas.openxmlformats.org/officeDocument/2006/relationships/hyperlink" Target="mailto:sambhajinikam86@gmail.com" TargetMode="External"/><Relationship Id="rId5" Type="http://schemas.openxmlformats.org/officeDocument/2006/relationships/hyperlink" Target="mailto:mahendra.kasture@gmail.com" TargetMode="External"/><Relationship Id="rId15" Type="http://schemas.openxmlformats.org/officeDocument/2006/relationships/hyperlink" Target="mailto:Sangrammohite69@gmail.com" TargetMode="External"/><Relationship Id="rId10" Type="http://schemas.openxmlformats.org/officeDocument/2006/relationships/hyperlink" Target="mailto:avdhuptp30@gmail.com" TargetMode="External"/><Relationship Id="rId19" Type="http://schemas.openxmlformats.org/officeDocument/2006/relationships/hyperlink" Target="mailto:manojmohite21@gmail.com" TargetMode="External"/><Relationship Id="rId4" Type="http://schemas.openxmlformats.org/officeDocument/2006/relationships/hyperlink" Target="mailto:patilrb2007@gmail.com" TargetMode="External"/><Relationship Id="rId9" Type="http://schemas.openxmlformats.org/officeDocument/2006/relationships/hyperlink" Target="mailto:dada.patil6@gmail.com" TargetMode="External"/><Relationship Id="rId14" Type="http://schemas.openxmlformats.org/officeDocument/2006/relationships/hyperlink" Target="mailto:anandrao4917@gmail.com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304"/>
  <sheetViews>
    <sheetView tabSelected="1" workbookViewId="0">
      <selection activeCell="BH9" sqref="BH9"/>
    </sheetView>
  </sheetViews>
  <sheetFormatPr defaultRowHeight="21.95" customHeight="1"/>
  <cols>
    <col min="1" max="1" width="6.7109375" style="6" customWidth="1"/>
    <col min="2" max="2" width="37.85546875" style="6" bestFit="1" customWidth="1"/>
    <col min="3" max="3" width="29.5703125" style="96" bestFit="1" customWidth="1"/>
    <col min="4" max="4" width="23" style="12" hidden="1" customWidth="1"/>
    <col min="5" max="5" width="29.5703125" style="8" hidden="1" customWidth="1"/>
    <col min="6" max="6" width="16.7109375" style="8" hidden="1" customWidth="1"/>
    <col min="7" max="7" width="5.7109375" style="36" hidden="1" customWidth="1"/>
    <col min="8" max="8" width="27.42578125" style="8" hidden="1" customWidth="1"/>
    <col min="9" max="9" width="27.140625" style="8" hidden="1" customWidth="1"/>
    <col min="10" max="10" width="15.140625" style="25" hidden="1" customWidth="1"/>
    <col min="11" max="11" width="13.7109375" style="25" hidden="1" customWidth="1"/>
    <col min="12" max="12" width="15.5703125" style="8" hidden="1" customWidth="1"/>
    <col min="13" max="13" width="11.7109375" style="8" hidden="1" customWidth="1"/>
    <col min="14" max="14" width="18.7109375" style="13" hidden="1" customWidth="1"/>
    <col min="15" max="15" width="17.28515625" style="8" hidden="1" customWidth="1"/>
    <col min="16" max="16" width="8.7109375" style="8" hidden="1" customWidth="1"/>
    <col min="17" max="17" width="22.140625" style="8" hidden="1" customWidth="1"/>
    <col min="18" max="18" width="32.42578125" style="14" hidden="1" customWidth="1"/>
    <col min="19" max="19" width="26.42578125" style="37" hidden="1" customWidth="1"/>
    <col min="20" max="20" width="12.7109375" style="11" hidden="1" customWidth="1"/>
    <col min="21" max="22" width="11.140625" style="2" hidden="1" customWidth="1"/>
    <col min="23" max="23" width="31.7109375" style="38" hidden="1" customWidth="1"/>
    <col min="24" max="24" width="17.5703125" style="6" hidden="1" customWidth="1"/>
    <col min="25" max="25" width="16.28515625" style="8" hidden="1" customWidth="1"/>
    <col min="26" max="26" width="13.28515625" style="8" hidden="1" customWidth="1"/>
    <col min="27" max="27" width="11.85546875" style="8" hidden="1" customWidth="1"/>
    <col min="28" max="28" width="24.5703125" style="8" hidden="1" customWidth="1"/>
    <col min="29" max="29" width="21.42578125" style="15" hidden="1" customWidth="1"/>
    <col min="30" max="30" width="26.5703125" style="21" hidden="1" customWidth="1"/>
    <col min="31" max="31" width="48.7109375" style="16" hidden="1" customWidth="1"/>
    <col min="32" max="32" width="21.85546875" style="8" hidden="1" customWidth="1"/>
    <col min="33" max="33" width="13.7109375" style="2" hidden="1" customWidth="1"/>
    <col min="34" max="34" width="14.85546875" style="1" hidden="1" customWidth="1"/>
    <col min="35" max="35" width="21.140625" style="1" hidden="1" customWidth="1"/>
    <col min="36" max="36" width="13.7109375" style="3" hidden="1" customWidth="1"/>
    <col min="37" max="37" width="13.5703125" style="1" hidden="1" customWidth="1"/>
    <col min="38" max="38" width="8.140625" style="1" hidden="1" customWidth="1"/>
    <col min="39" max="39" width="23.140625" style="1" hidden="1" customWidth="1"/>
    <col min="40" max="40" width="15.85546875" style="1" hidden="1" customWidth="1"/>
    <col min="41" max="41" width="13.28515625" style="1" hidden="1" customWidth="1"/>
    <col min="42" max="42" width="8.85546875" style="1" hidden="1" customWidth="1"/>
    <col min="43" max="43" width="15.7109375" style="1" hidden="1" customWidth="1"/>
    <col min="44" max="44" width="29" style="25" hidden="1" customWidth="1"/>
    <col min="45" max="45" width="21" style="17" hidden="1" customWidth="1"/>
    <col min="46" max="46" width="29" style="18" hidden="1" customWidth="1"/>
    <col min="47" max="47" width="13.28515625" style="8" hidden="1" customWidth="1"/>
    <col min="48" max="48" width="14.5703125" style="8" hidden="1" customWidth="1"/>
    <col min="49" max="49" width="48.5703125" style="19" hidden="1" customWidth="1"/>
    <col min="50" max="50" width="48.28515625" style="9" hidden="1" customWidth="1"/>
    <col min="51" max="51" width="18.140625" style="8" hidden="1" customWidth="1"/>
    <col min="52" max="52" width="17.28515625" style="8" hidden="1" customWidth="1"/>
    <col min="53" max="53" width="21" style="8" hidden="1" customWidth="1"/>
    <col min="54" max="55" width="9.140625" style="35" hidden="1" customWidth="1"/>
    <col min="56" max="56" width="9.140625" style="8" hidden="1" customWidth="1"/>
    <col min="57" max="70" width="9.140625" style="8" customWidth="1"/>
    <col min="71" max="16384" width="9.140625" style="8"/>
  </cols>
  <sheetData>
    <row r="1" spans="1:56" s="20" customFormat="1" ht="21.95" customHeight="1">
      <c r="A1" s="139" t="s">
        <v>369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40"/>
      <c r="V1" s="140"/>
      <c r="W1" s="139"/>
      <c r="X1" s="139"/>
      <c r="Y1" s="139"/>
      <c r="AC1" s="21"/>
      <c r="AD1" s="21"/>
      <c r="AE1" s="22"/>
      <c r="AG1" s="2"/>
      <c r="AH1" s="1"/>
      <c r="AI1" s="1"/>
      <c r="AJ1" s="24"/>
      <c r="AK1" s="23"/>
      <c r="AL1" s="23"/>
      <c r="AM1" s="23"/>
      <c r="AN1" s="23"/>
      <c r="AO1" s="23"/>
      <c r="AP1" s="23"/>
      <c r="AQ1" s="23"/>
      <c r="AR1" s="25"/>
      <c r="AS1" s="26"/>
      <c r="AW1" s="27"/>
      <c r="AX1" s="35"/>
      <c r="BB1" s="35"/>
      <c r="BC1" s="35"/>
    </row>
    <row r="2" spans="1:56" s="20" customFormat="1" ht="21.95" customHeight="1">
      <c r="A2" s="139" t="s">
        <v>671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40"/>
      <c r="V2" s="140"/>
      <c r="W2" s="139"/>
      <c r="X2" s="139"/>
      <c r="Y2" s="139"/>
      <c r="AC2" s="21"/>
      <c r="AD2" s="21"/>
      <c r="AE2" s="22"/>
      <c r="AG2" s="2"/>
      <c r="AH2" s="1"/>
      <c r="AI2" s="1"/>
      <c r="AJ2" s="24"/>
      <c r="AK2" s="23"/>
      <c r="AL2" s="23"/>
      <c r="AM2" s="23"/>
      <c r="AN2" s="23"/>
      <c r="AO2" s="23"/>
      <c r="AP2" s="23"/>
      <c r="AQ2" s="23"/>
      <c r="AR2" s="25"/>
      <c r="AS2" s="26"/>
      <c r="AW2" s="27"/>
      <c r="AX2" s="35"/>
      <c r="BB2" s="35"/>
      <c r="BC2" s="35"/>
    </row>
    <row r="3" spans="1:56" s="2" customFormat="1" ht="32.25" customHeight="1">
      <c r="A3" s="132" t="s">
        <v>0</v>
      </c>
      <c r="B3" s="133" t="s">
        <v>1</v>
      </c>
      <c r="C3" s="133" t="s">
        <v>2</v>
      </c>
      <c r="D3" s="100" t="s">
        <v>3</v>
      </c>
      <c r="E3" s="99" t="s">
        <v>4</v>
      </c>
      <c r="F3" s="99" t="s">
        <v>5</v>
      </c>
      <c r="G3" s="101" t="s">
        <v>589</v>
      </c>
      <c r="H3" s="99" t="s">
        <v>6</v>
      </c>
      <c r="I3" s="99" t="s">
        <v>7</v>
      </c>
      <c r="J3" s="99" t="s">
        <v>8</v>
      </c>
      <c r="K3" s="99" t="s">
        <v>9</v>
      </c>
      <c r="L3" s="99" t="s">
        <v>9</v>
      </c>
      <c r="M3" s="99" t="s">
        <v>9</v>
      </c>
      <c r="N3" s="99" t="s">
        <v>10</v>
      </c>
      <c r="O3" s="99" t="s">
        <v>11</v>
      </c>
      <c r="P3" s="99" t="s">
        <v>12</v>
      </c>
      <c r="Q3" s="99" t="s">
        <v>9</v>
      </c>
      <c r="R3" s="99" t="s">
        <v>13</v>
      </c>
      <c r="S3" s="102" t="s">
        <v>16</v>
      </c>
      <c r="T3" s="99" t="s">
        <v>17</v>
      </c>
      <c r="U3" s="99" t="s">
        <v>18</v>
      </c>
      <c r="V3" s="99" t="s">
        <v>590</v>
      </c>
      <c r="W3" s="103" t="s">
        <v>14</v>
      </c>
      <c r="X3" s="101" t="s">
        <v>15</v>
      </c>
      <c r="Y3" s="99" t="s">
        <v>16</v>
      </c>
      <c r="Z3" s="5" t="s">
        <v>17</v>
      </c>
      <c r="AA3" s="5" t="s">
        <v>18</v>
      </c>
      <c r="AB3" s="5" t="s">
        <v>19</v>
      </c>
      <c r="AC3" s="5" t="s">
        <v>20</v>
      </c>
      <c r="AD3" s="40" t="s">
        <v>615</v>
      </c>
      <c r="AE3" s="5" t="s">
        <v>21</v>
      </c>
      <c r="AF3" s="39" t="s">
        <v>22</v>
      </c>
      <c r="AG3" s="7" t="s">
        <v>24</v>
      </c>
      <c r="AH3" s="41" t="s">
        <v>23</v>
      </c>
      <c r="AI3" s="42" t="s">
        <v>25</v>
      </c>
      <c r="AJ3" s="39" t="s">
        <v>26</v>
      </c>
      <c r="AK3" s="4" t="s">
        <v>370</v>
      </c>
      <c r="AL3" s="4" t="s">
        <v>371</v>
      </c>
      <c r="AM3" s="43" t="s">
        <v>372</v>
      </c>
      <c r="AN3" s="44" t="s">
        <v>535</v>
      </c>
      <c r="AO3" s="43" t="s">
        <v>373</v>
      </c>
      <c r="AP3" s="43" t="s">
        <v>374</v>
      </c>
      <c r="AQ3" s="44" t="s">
        <v>27</v>
      </c>
      <c r="AR3" s="5" t="s">
        <v>28</v>
      </c>
      <c r="AS3" s="45" t="s">
        <v>375</v>
      </c>
      <c r="AT3" s="39" t="s">
        <v>376</v>
      </c>
      <c r="AU3" s="46" t="s">
        <v>377</v>
      </c>
      <c r="AV3" s="45" t="s">
        <v>378</v>
      </c>
      <c r="AW3" s="39" t="s">
        <v>379</v>
      </c>
      <c r="AX3" s="7" t="s">
        <v>380</v>
      </c>
      <c r="AY3" s="47" t="s">
        <v>616</v>
      </c>
      <c r="AZ3" s="47" t="s">
        <v>617</v>
      </c>
      <c r="BA3" s="39" t="s">
        <v>379</v>
      </c>
      <c r="BB3" s="7" t="s">
        <v>618</v>
      </c>
      <c r="BC3" s="7" t="s">
        <v>619</v>
      </c>
      <c r="BD3" s="7" t="s">
        <v>620</v>
      </c>
    </row>
    <row r="4" spans="1:56" s="25" customFormat="1" ht="21.95" customHeight="1">
      <c r="A4" s="98">
        <v>1</v>
      </c>
      <c r="B4" s="104" t="s">
        <v>29</v>
      </c>
      <c r="C4" s="99" t="s">
        <v>30</v>
      </c>
      <c r="D4" s="100">
        <v>37076</v>
      </c>
      <c r="E4" s="99">
        <v>37076</v>
      </c>
      <c r="F4" s="99">
        <v>28648</v>
      </c>
      <c r="G4" s="101">
        <f t="shared" ref="G4:G48" ca="1" si="0">DATEDIF(F4,TODAY(),"Y")</f>
        <v>44</v>
      </c>
      <c r="H4" s="99" t="str">
        <f t="shared" ref="H4:I22" ca="1" si="1">DATEDIF(D4,TODAY(),"y") &amp; " years, " &amp; DATEDIF(D4,TODAY(),"ym") &amp; " months, " &amp; DATEDIF(D4,TODAY(),"md") &amp; " days"</f>
        <v>21 years, 10 months, 16 days</v>
      </c>
      <c r="I4" s="99" t="str">
        <f t="shared" ca="1" si="1"/>
        <v>21 years, 10 months, 16 days</v>
      </c>
      <c r="J4" s="112">
        <f t="shared" ref="J4:J45" si="2">DATE(YEAR(F4)+58,MONTH(F4),DAY(F4))</f>
        <v>49833</v>
      </c>
      <c r="K4" s="99" t="s">
        <v>31</v>
      </c>
      <c r="L4" s="99" t="s">
        <v>32</v>
      </c>
      <c r="M4" s="99" t="s">
        <v>33</v>
      </c>
      <c r="N4" s="99" t="s">
        <v>536</v>
      </c>
      <c r="O4" s="99" t="s">
        <v>35</v>
      </c>
      <c r="P4" s="99" t="s">
        <v>36</v>
      </c>
      <c r="Q4" s="99" t="s">
        <v>33</v>
      </c>
      <c r="R4" s="104" t="s">
        <v>37</v>
      </c>
      <c r="S4" s="102" t="s">
        <v>41</v>
      </c>
      <c r="T4" s="99" t="s">
        <v>591</v>
      </c>
      <c r="U4" s="99" t="s">
        <v>41</v>
      </c>
      <c r="V4" s="99" t="s">
        <v>41</v>
      </c>
      <c r="W4" s="103" t="s">
        <v>38</v>
      </c>
      <c r="X4" s="101">
        <v>9850644064</v>
      </c>
      <c r="Y4" s="99" t="s">
        <v>39</v>
      </c>
      <c r="Z4" s="28" t="s">
        <v>40</v>
      </c>
      <c r="AA4" s="28" t="s">
        <v>41</v>
      </c>
      <c r="AB4" s="50"/>
      <c r="AC4" s="28" t="s">
        <v>30</v>
      </c>
      <c r="AD4" s="28"/>
      <c r="AE4" s="51"/>
      <c r="AF4" s="50"/>
      <c r="AG4" s="34" t="s">
        <v>537</v>
      </c>
      <c r="AH4" s="52">
        <v>804916801797</v>
      </c>
      <c r="AI4" s="52">
        <v>201003130004894</v>
      </c>
      <c r="AJ4" s="53" t="s">
        <v>42</v>
      </c>
      <c r="AK4" s="54">
        <v>25780</v>
      </c>
      <c r="AL4" s="54">
        <v>6000</v>
      </c>
      <c r="AM4" s="55">
        <f t="shared" ref="AM4:AM21" si="3">+AK4+AL4</f>
        <v>31780</v>
      </c>
      <c r="AN4" s="56">
        <f>+AK4*65%</f>
        <v>16757</v>
      </c>
      <c r="AO4" s="55">
        <f>+AK4*20%</f>
        <v>5156</v>
      </c>
      <c r="AP4" s="55">
        <v>120</v>
      </c>
      <c r="AQ4" s="56">
        <f t="shared" ref="AQ4:AQ21" si="4">SUM(AM4:AP4)</f>
        <v>53813</v>
      </c>
      <c r="AR4" s="29" t="s">
        <v>381</v>
      </c>
      <c r="AS4" s="57" t="s">
        <v>382</v>
      </c>
      <c r="AT4" s="33" t="s">
        <v>383</v>
      </c>
      <c r="AU4" s="58">
        <v>9850644064</v>
      </c>
      <c r="AV4" s="58">
        <v>9850644064</v>
      </c>
      <c r="AW4" s="59"/>
      <c r="AX4" s="34" t="s">
        <v>622</v>
      </c>
      <c r="AY4" s="60">
        <v>39539</v>
      </c>
      <c r="AZ4" s="61" t="s">
        <v>623</v>
      </c>
      <c r="BA4" s="62" t="s">
        <v>624</v>
      </c>
      <c r="BB4" s="63">
        <v>25</v>
      </c>
      <c r="BC4" s="63">
        <v>0</v>
      </c>
      <c r="BD4" s="63">
        <f t="shared" ref="BD4:BD9" si="5">SUM(BB4:BC4)</f>
        <v>25</v>
      </c>
    </row>
    <row r="5" spans="1:56" s="25" customFormat="1" ht="21.95" customHeight="1">
      <c r="A5" s="98">
        <v>2</v>
      </c>
      <c r="B5" s="104" t="s">
        <v>300</v>
      </c>
      <c r="C5" s="99" t="s">
        <v>44</v>
      </c>
      <c r="D5" s="114">
        <v>39468</v>
      </c>
      <c r="E5" s="99">
        <v>39417</v>
      </c>
      <c r="F5" s="99">
        <v>30931</v>
      </c>
      <c r="G5" s="101">
        <f t="shared" ca="1" si="0"/>
        <v>38</v>
      </c>
      <c r="H5" s="99" t="str">
        <f t="shared" ca="1" si="1"/>
        <v>15 years, 3 months, 30 days</v>
      </c>
      <c r="I5" s="99" t="str">
        <f t="shared" ca="1" si="1"/>
        <v>15 years, 5 months, 19 days</v>
      </c>
      <c r="J5" s="112">
        <f t="shared" si="2"/>
        <v>52115</v>
      </c>
      <c r="K5" s="99" t="s">
        <v>31</v>
      </c>
      <c r="L5" s="99" t="s">
        <v>32</v>
      </c>
      <c r="M5" s="99" t="s">
        <v>33</v>
      </c>
      <c r="N5" s="99" t="s">
        <v>301</v>
      </c>
      <c r="O5" s="99" t="s">
        <v>35</v>
      </c>
      <c r="P5" s="99" t="s">
        <v>36</v>
      </c>
      <c r="Q5" s="99" t="s">
        <v>33</v>
      </c>
      <c r="R5" s="104" t="s">
        <v>302</v>
      </c>
      <c r="S5" s="102" t="s">
        <v>593</v>
      </c>
      <c r="T5" s="99" t="s">
        <v>305</v>
      </c>
      <c r="U5" s="99" t="s">
        <v>170</v>
      </c>
      <c r="V5" s="99" t="s">
        <v>170</v>
      </c>
      <c r="W5" s="103" t="s">
        <v>303</v>
      </c>
      <c r="X5" s="101">
        <v>7507155551</v>
      </c>
      <c r="Y5" s="99" t="s">
        <v>593</v>
      </c>
      <c r="Z5" s="28" t="s">
        <v>305</v>
      </c>
      <c r="AA5" s="28" t="s">
        <v>170</v>
      </c>
      <c r="AB5" s="50"/>
      <c r="AC5" s="28" t="s">
        <v>203</v>
      </c>
      <c r="AD5" s="28"/>
      <c r="AE5" s="51"/>
      <c r="AF5" s="50"/>
      <c r="AG5" s="50" t="s">
        <v>538</v>
      </c>
      <c r="AH5" s="52">
        <v>349990821703</v>
      </c>
      <c r="AI5" s="52">
        <v>201003130012258</v>
      </c>
      <c r="AJ5" s="53"/>
      <c r="AK5" s="64">
        <v>9300</v>
      </c>
      <c r="AL5" s="64">
        <v>4200</v>
      </c>
      <c r="AM5" s="55">
        <f t="shared" si="3"/>
        <v>13500</v>
      </c>
      <c r="AN5" s="56">
        <f t="shared" ref="AN5:AN7" si="6">+AM5*65%</f>
        <v>8775</v>
      </c>
      <c r="AO5" s="55">
        <f t="shared" ref="AO5:AO21" si="7">+AM5*20%</f>
        <v>2700</v>
      </c>
      <c r="AP5" s="55">
        <v>120</v>
      </c>
      <c r="AQ5" s="56">
        <f t="shared" si="4"/>
        <v>25095</v>
      </c>
      <c r="AR5" s="30" t="s">
        <v>386</v>
      </c>
      <c r="AS5" s="57" t="s">
        <v>387</v>
      </c>
      <c r="AT5" s="33" t="s">
        <v>385</v>
      </c>
      <c r="AU5" s="65">
        <v>7507155551</v>
      </c>
      <c r="AV5" s="65">
        <v>7507155551</v>
      </c>
      <c r="AW5" s="66" t="s">
        <v>388</v>
      </c>
      <c r="AX5" s="34" t="s">
        <v>389</v>
      </c>
      <c r="AY5" s="60">
        <v>43405</v>
      </c>
      <c r="AZ5" s="61" t="s">
        <v>259</v>
      </c>
      <c r="BA5" s="62" t="s">
        <v>624</v>
      </c>
      <c r="BB5" s="63">
        <v>0</v>
      </c>
      <c r="BC5" s="63">
        <v>0</v>
      </c>
      <c r="BD5" s="63">
        <f t="shared" si="5"/>
        <v>0</v>
      </c>
    </row>
    <row r="6" spans="1:56" s="25" customFormat="1" ht="21.95" customHeight="1">
      <c r="A6" s="98">
        <v>3</v>
      </c>
      <c r="B6" s="104" t="s">
        <v>392</v>
      </c>
      <c r="C6" s="99" t="s">
        <v>625</v>
      </c>
      <c r="D6" s="100">
        <v>34182</v>
      </c>
      <c r="E6" s="99">
        <v>37058</v>
      </c>
      <c r="F6" s="99">
        <v>24972</v>
      </c>
      <c r="G6" s="101">
        <f t="shared" ca="1" si="0"/>
        <v>55</v>
      </c>
      <c r="H6" s="99" t="str">
        <f t="shared" ca="1" si="1"/>
        <v>29 years, 9 months, 19 days</v>
      </c>
      <c r="I6" s="99" t="str">
        <f t="shared" ca="1" si="1"/>
        <v>21 years, 11 months, 4 days</v>
      </c>
      <c r="J6" s="112">
        <f t="shared" si="2"/>
        <v>46156</v>
      </c>
      <c r="K6" s="99" t="s">
        <v>31</v>
      </c>
      <c r="L6" s="99" t="s">
        <v>32</v>
      </c>
      <c r="M6" s="99" t="s">
        <v>33</v>
      </c>
      <c r="N6" s="99" t="s">
        <v>63</v>
      </c>
      <c r="O6" s="99" t="s">
        <v>64</v>
      </c>
      <c r="P6" s="99" t="s">
        <v>36</v>
      </c>
      <c r="Q6" s="99" t="s">
        <v>33</v>
      </c>
      <c r="R6" s="104" t="s">
        <v>393</v>
      </c>
      <c r="S6" s="102" t="s">
        <v>594</v>
      </c>
      <c r="T6" s="99" t="s">
        <v>169</v>
      </c>
      <c r="U6" s="99" t="s">
        <v>170</v>
      </c>
      <c r="V6" s="99" t="s">
        <v>170</v>
      </c>
      <c r="W6" s="103" t="s">
        <v>66</v>
      </c>
      <c r="X6" s="101">
        <v>9764166701</v>
      </c>
      <c r="Y6" s="99" t="s">
        <v>67</v>
      </c>
      <c r="Z6" s="28" t="s">
        <v>40</v>
      </c>
      <c r="AA6" s="28" t="s">
        <v>41</v>
      </c>
      <c r="AB6" s="50"/>
      <c r="AC6" s="28" t="s">
        <v>68</v>
      </c>
      <c r="AD6" s="28"/>
      <c r="AE6" s="51"/>
      <c r="AF6" s="50"/>
      <c r="AG6" s="50" t="s">
        <v>539</v>
      </c>
      <c r="AH6" s="52">
        <v>780966038143</v>
      </c>
      <c r="AI6" s="52">
        <v>201003130000981</v>
      </c>
      <c r="AJ6" s="53" t="s">
        <v>51</v>
      </c>
      <c r="AK6" s="54">
        <v>14860</v>
      </c>
      <c r="AL6" s="54">
        <v>2400</v>
      </c>
      <c r="AM6" s="55">
        <f t="shared" si="3"/>
        <v>17260</v>
      </c>
      <c r="AN6" s="56">
        <f t="shared" si="6"/>
        <v>11219</v>
      </c>
      <c r="AO6" s="55">
        <f t="shared" si="7"/>
        <v>3452</v>
      </c>
      <c r="AP6" s="55">
        <v>120</v>
      </c>
      <c r="AQ6" s="56">
        <f t="shared" si="4"/>
        <v>32051</v>
      </c>
      <c r="AR6" s="29" t="s">
        <v>394</v>
      </c>
      <c r="AS6" s="57" t="s">
        <v>395</v>
      </c>
      <c r="AT6" s="33" t="s">
        <v>396</v>
      </c>
      <c r="AU6" s="58">
        <v>8888688318</v>
      </c>
      <c r="AV6" s="58">
        <v>8888688318</v>
      </c>
      <c r="AW6" s="59"/>
      <c r="AX6" s="34" t="s">
        <v>626</v>
      </c>
      <c r="AY6" s="60">
        <v>34881</v>
      </c>
      <c r="AZ6" s="61" t="s">
        <v>627</v>
      </c>
      <c r="BA6" s="62" t="s">
        <v>624</v>
      </c>
      <c r="BB6" s="63">
        <v>0</v>
      </c>
      <c r="BC6" s="63">
        <v>0</v>
      </c>
      <c r="BD6" s="63">
        <f t="shared" si="5"/>
        <v>0</v>
      </c>
    </row>
    <row r="7" spans="1:56" s="25" customFormat="1" ht="21.95" customHeight="1">
      <c r="A7" s="98">
        <v>4</v>
      </c>
      <c r="B7" s="104" t="s">
        <v>78</v>
      </c>
      <c r="C7" s="99" t="s">
        <v>628</v>
      </c>
      <c r="D7" s="100">
        <v>34585</v>
      </c>
      <c r="E7" s="99">
        <v>37058</v>
      </c>
      <c r="F7" s="99">
        <v>27181</v>
      </c>
      <c r="G7" s="101">
        <f t="shared" ca="1" si="0"/>
        <v>48</v>
      </c>
      <c r="H7" s="99" t="str">
        <f t="shared" ca="1" si="1"/>
        <v>28 years, 8 months, 12 days</v>
      </c>
      <c r="I7" s="99" t="str">
        <f t="shared" ca="1" si="1"/>
        <v>21 years, 11 months, 4 days</v>
      </c>
      <c r="J7" s="112">
        <f t="shared" si="2"/>
        <v>48366</v>
      </c>
      <c r="K7" s="99" t="s">
        <v>31</v>
      </c>
      <c r="L7" s="99" t="s">
        <v>32</v>
      </c>
      <c r="M7" s="99" t="s">
        <v>33</v>
      </c>
      <c r="N7" s="99" t="s">
        <v>79</v>
      </c>
      <c r="O7" s="99" t="s">
        <v>35</v>
      </c>
      <c r="P7" s="99" t="s">
        <v>36</v>
      </c>
      <c r="Q7" s="99" t="s">
        <v>33</v>
      </c>
      <c r="R7" s="104" t="s">
        <v>80</v>
      </c>
      <c r="S7" s="102" t="s">
        <v>595</v>
      </c>
      <c r="T7" s="99" t="s">
        <v>169</v>
      </c>
      <c r="U7" s="99" t="s">
        <v>170</v>
      </c>
      <c r="V7" s="99" t="s">
        <v>41</v>
      </c>
      <c r="W7" s="103" t="s">
        <v>81</v>
      </c>
      <c r="X7" s="101">
        <v>9822208565</v>
      </c>
      <c r="Y7" s="99" t="s">
        <v>82</v>
      </c>
      <c r="Z7" s="28" t="s">
        <v>40</v>
      </c>
      <c r="AA7" s="28" t="s">
        <v>41</v>
      </c>
      <c r="AB7" s="50"/>
      <c r="AC7" s="28" t="s">
        <v>596</v>
      </c>
      <c r="AD7" s="28"/>
      <c r="AE7" s="51"/>
      <c r="AF7" s="50"/>
      <c r="AG7" s="50" t="s">
        <v>540</v>
      </c>
      <c r="AH7" s="52">
        <v>701395269625</v>
      </c>
      <c r="AI7" s="52">
        <v>201003130004675</v>
      </c>
      <c r="AJ7" s="53" t="s">
        <v>51</v>
      </c>
      <c r="AK7" s="54">
        <v>12270</v>
      </c>
      <c r="AL7" s="54">
        <v>2400</v>
      </c>
      <c r="AM7" s="55">
        <f t="shared" si="3"/>
        <v>14670</v>
      </c>
      <c r="AN7" s="56">
        <f t="shared" si="6"/>
        <v>9535.5</v>
      </c>
      <c r="AO7" s="55">
        <f t="shared" si="7"/>
        <v>2934</v>
      </c>
      <c r="AP7" s="55">
        <v>120</v>
      </c>
      <c r="AQ7" s="56">
        <f t="shared" si="4"/>
        <v>27259.5</v>
      </c>
      <c r="AR7" s="29" t="s">
        <v>397</v>
      </c>
      <c r="AS7" s="57" t="s">
        <v>398</v>
      </c>
      <c r="AT7" s="33" t="s">
        <v>399</v>
      </c>
      <c r="AU7" s="58">
        <v>9822208565</v>
      </c>
      <c r="AV7" s="58">
        <v>9822208565</v>
      </c>
      <c r="AW7" s="59"/>
      <c r="AX7" s="34" t="s">
        <v>629</v>
      </c>
      <c r="AY7" s="60">
        <v>40725</v>
      </c>
      <c r="AZ7" s="61" t="s">
        <v>627</v>
      </c>
      <c r="BA7" s="62" t="s">
        <v>624</v>
      </c>
      <c r="BB7" s="63">
        <v>25</v>
      </c>
      <c r="BC7" s="63">
        <v>0</v>
      </c>
      <c r="BD7" s="63">
        <f t="shared" si="5"/>
        <v>25</v>
      </c>
    </row>
    <row r="8" spans="1:56" s="25" customFormat="1" ht="21.95" customHeight="1">
      <c r="A8" s="98">
        <v>5</v>
      </c>
      <c r="B8" s="105" t="s">
        <v>317</v>
      </c>
      <c r="C8" s="99" t="s">
        <v>628</v>
      </c>
      <c r="D8" s="100">
        <v>36586</v>
      </c>
      <c r="E8" s="99">
        <v>41443</v>
      </c>
      <c r="F8" s="99">
        <v>25421</v>
      </c>
      <c r="G8" s="101">
        <f t="shared" ca="1" si="0"/>
        <v>53</v>
      </c>
      <c r="H8" s="99" t="str">
        <f t="shared" ca="1" si="1"/>
        <v>23 years, 2 months, 19 days</v>
      </c>
      <c r="I8" s="99" t="str">
        <f t="shared" ca="1" si="1"/>
        <v>9 years, 11 months, 2 days</v>
      </c>
      <c r="J8" s="112">
        <f t="shared" si="2"/>
        <v>46605</v>
      </c>
      <c r="K8" s="99" t="s">
        <v>31</v>
      </c>
      <c r="L8" s="99" t="s">
        <v>32</v>
      </c>
      <c r="M8" s="99" t="s">
        <v>33</v>
      </c>
      <c r="N8" s="99" t="s">
        <v>401</v>
      </c>
      <c r="O8" s="99" t="s">
        <v>35</v>
      </c>
      <c r="P8" s="99" t="s">
        <v>36</v>
      </c>
      <c r="Q8" s="99" t="s">
        <v>33</v>
      </c>
      <c r="R8" s="104" t="s">
        <v>402</v>
      </c>
      <c r="S8" s="102" t="s">
        <v>321</v>
      </c>
      <c r="T8" s="99" t="s">
        <v>169</v>
      </c>
      <c r="U8" s="99" t="s">
        <v>170</v>
      </c>
      <c r="V8" s="99" t="s">
        <v>170</v>
      </c>
      <c r="W8" s="103" t="s">
        <v>320</v>
      </c>
      <c r="X8" s="101">
        <v>9422432459</v>
      </c>
      <c r="Y8" s="99" t="s">
        <v>321</v>
      </c>
      <c r="Z8" s="28" t="s">
        <v>169</v>
      </c>
      <c r="AA8" s="28" t="s">
        <v>170</v>
      </c>
      <c r="AB8" s="50"/>
      <c r="AC8" s="28" t="s">
        <v>632</v>
      </c>
      <c r="AD8" s="28"/>
      <c r="AE8" s="51"/>
      <c r="AF8" s="50"/>
      <c r="AG8" s="34" t="s">
        <v>541</v>
      </c>
      <c r="AH8" s="52">
        <v>913823351328</v>
      </c>
      <c r="AI8" s="52">
        <v>201003130003393</v>
      </c>
      <c r="AJ8" s="53"/>
      <c r="AK8" s="54">
        <v>11740</v>
      </c>
      <c r="AL8" s="73">
        <v>2400</v>
      </c>
      <c r="AM8" s="55">
        <f t="shared" si="3"/>
        <v>14140</v>
      </c>
      <c r="AN8" s="56">
        <f t="shared" ref="AN8:AN22" si="8">+AM8*100%</f>
        <v>14140</v>
      </c>
      <c r="AO8" s="55">
        <f t="shared" si="7"/>
        <v>2828</v>
      </c>
      <c r="AP8" s="55">
        <v>120</v>
      </c>
      <c r="AQ8" s="56">
        <f t="shared" si="4"/>
        <v>31228</v>
      </c>
      <c r="AR8" s="29" t="s">
        <v>403</v>
      </c>
      <c r="AS8" s="57" t="s">
        <v>404</v>
      </c>
      <c r="AT8" s="33" t="s">
        <v>405</v>
      </c>
      <c r="AU8" s="58">
        <v>9422432459</v>
      </c>
      <c r="AV8" s="58">
        <v>9422432459</v>
      </c>
      <c r="AW8" s="59"/>
      <c r="AX8" s="34" t="s">
        <v>633</v>
      </c>
      <c r="AY8" s="60">
        <v>43009</v>
      </c>
      <c r="AZ8" s="61" t="s">
        <v>259</v>
      </c>
      <c r="BA8" s="62" t="s">
        <v>624</v>
      </c>
      <c r="BB8" s="63">
        <v>25</v>
      </c>
      <c r="BC8" s="63">
        <v>0</v>
      </c>
      <c r="BD8" s="63">
        <f t="shared" si="5"/>
        <v>25</v>
      </c>
    </row>
    <row r="9" spans="1:56" s="25" customFormat="1" ht="21.95" customHeight="1">
      <c r="A9" s="98">
        <v>6</v>
      </c>
      <c r="B9" s="104" t="s">
        <v>97</v>
      </c>
      <c r="C9" s="99" t="s">
        <v>87</v>
      </c>
      <c r="D9" s="100">
        <v>33207</v>
      </c>
      <c r="E9" s="99">
        <v>40483</v>
      </c>
      <c r="F9" s="99">
        <v>26085</v>
      </c>
      <c r="G9" s="101">
        <f t="shared" ca="1" si="0"/>
        <v>51</v>
      </c>
      <c r="H9" s="99" t="str">
        <f t="shared" ca="1" si="1"/>
        <v>32 years, 5 months, 21 days</v>
      </c>
      <c r="I9" s="99" t="str">
        <f t="shared" ca="1" si="1"/>
        <v>12 years, 6 months, 19 days</v>
      </c>
      <c r="J9" s="112">
        <f t="shared" si="2"/>
        <v>47270</v>
      </c>
      <c r="K9" s="99" t="s">
        <v>31</v>
      </c>
      <c r="L9" s="99" t="s">
        <v>32</v>
      </c>
      <c r="M9" s="99" t="s">
        <v>33</v>
      </c>
      <c r="N9" s="99" t="s">
        <v>83</v>
      </c>
      <c r="O9" s="99" t="s">
        <v>35</v>
      </c>
      <c r="P9" s="99" t="s">
        <v>36</v>
      </c>
      <c r="Q9" s="99" t="s">
        <v>33</v>
      </c>
      <c r="R9" s="104" t="s">
        <v>98</v>
      </c>
      <c r="S9" s="102" t="s">
        <v>100</v>
      </c>
      <c r="T9" s="99" t="s">
        <v>40</v>
      </c>
      <c r="U9" s="99" t="s">
        <v>41</v>
      </c>
      <c r="V9" s="99" t="s">
        <v>41</v>
      </c>
      <c r="W9" s="103" t="s">
        <v>99</v>
      </c>
      <c r="X9" s="101">
        <v>8605947289</v>
      </c>
      <c r="Y9" s="99" t="s">
        <v>100</v>
      </c>
      <c r="Z9" s="28" t="s">
        <v>40</v>
      </c>
      <c r="AA9" s="28" t="s">
        <v>41</v>
      </c>
      <c r="AB9" s="50"/>
      <c r="AC9" s="28" t="s">
        <v>68</v>
      </c>
      <c r="AD9" s="28"/>
      <c r="AE9" s="51"/>
      <c r="AF9" s="50"/>
      <c r="AG9" s="50" t="s">
        <v>542</v>
      </c>
      <c r="AH9" s="52">
        <v>860921106424</v>
      </c>
      <c r="AI9" s="52">
        <v>201003130016185</v>
      </c>
      <c r="AJ9" s="53" t="s">
        <v>51</v>
      </c>
      <c r="AK9" s="54">
        <v>11360</v>
      </c>
      <c r="AL9" s="73">
        <v>1900</v>
      </c>
      <c r="AM9" s="55">
        <f t="shared" si="3"/>
        <v>13260</v>
      </c>
      <c r="AN9" s="56">
        <f t="shared" si="8"/>
        <v>13260</v>
      </c>
      <c r="AO9" s="55">
        <f t="shared" si="7"/>
        <v>2652</v>
      </c>
      <c r="AP9" s="55">
        <v>120</v>
      </c>
      <c r="AQ9" s="56">
        <f t="shared" si="4"/>
        <v>29292</v>
      </c>
      <c r="AR9" s="30" t="s">
        <v>408</v>
      </c>
      <c r="AS9" s="57" t="s">
        <v>409</v>
      </c>
      <c r="AT9" s="33" t="s">
        <v>406</v>
      </c>
      <c r="AU9" s="58">
        <v>8605947289</v>
      </c>
      <c r="AV9" s="58">
        <v>7218619549</v>
      </c>
      <c r="AW9" s="59"/>
      <c r="AX9" s="34"/>
      <c r="AY9" s="62" t="s">
        <v>624</v>
      </c>
      <c r="AZ9" s="62" t="s">
        <v>624</v>
      </c>
      <c r="BA9" s="62" t="s">
        <v>624</v>
      </c>
      <c r="BB9" s="63">
        <v>0</v>
      </c>
      <c r="BC9" s="63">
        <v>0</v>
      </c>
      <c r="BD9" s="63">
        <f t="shared" si="5"/>
        <v>0</v>
      </c>
    </row>
    <row r="10" spans="1:56" s="72" customFormat="1" ht="21.95" customHeight="1">
      <c r="A10" s="98">
        <v>7</v>
      </c>
      <c r="B10" s="104" t="s">
        <v>101</v>
      </c>
      <c r="C10" s="99" t="s">
        <v>634</v>
      </c>
      <c r="D10" s="100">
        <v>38913</v>
      </c>
      <c r="E10" s="99">
        <v>38913</v>
      </c>
      <c r="F10" s="99">
        <v>31253</v>
      </c>
      <c r="G10" s="101">
        <f t="shared" ca="1" si="0"/>
        <v>37</v>
      </c>
      <c r="H10" s="99" t="str">
        <f t="shared" ca="1" si="1"/>
        <v>16 years, 10 months, 5 days</v>
      </c>
      <c r="I10" s="99" t="str">
        <f t="shared" ca="1" si="1"/>
        <v>16 years, 10 months, 5 days</v>
      </c>
      <c r="J10" s="112">
        <f t="shared" si="2"/>
        <v>52437</v>
      </c>
      <c r="K10" s="99" t="s">
        <v>31</v>
      </c>
      <c r="L10" s="99" t="s">
        <v>32</v>
      </c>
      <c r="M10" s="99" t="s">
        <v>33</v>
      </c>
      <c r="N10" s="99" t="s">
        <v>83</v>
      </c>
      <c r="O10" s="99" t="s">
        <v>35</v>
      </c>
      <c r="P10" s="99" t="s">
        <v>36</v>
      </c>
      <c r="Q10" s="99" t="s">
        <v>47</v>
      </c>
      <c r="R10" s="104" t="s">
        <v>410</v>
      </c>
      <c r="S10" s="102" t="s">
        <v>105</v>
      </c>
      <c r="T10" s="99" t="s">
        <v>40</v>
      </c>
      <c r="U10" s="99" t="s">
        <v>41</v>
      </c>
      <c r="V10" s="99" t="s">
        <v>41</v>
      </c>
      <c r="W10" s="103" t="s">
        <v>104</v>
      </c>
      <c r="X10" s="106">
        <v>9145435968</v>
      </c>
      <c r="Y10" s="99" t="s">
        <v>105</v>
      </c>
      <c r="Z10" s="28" t="s">
        <v>40</v>
      </c>
      <c r="AA10" s="28" t="s">
        <v>41</v>
      </c>
      <c r="AB10" s="50"/>
      <c r="AC10" s="31" t="s">
        <v>635</v>
      </c>
      <c r="AD10" s="31"/>
      <c r="AE10" s="51"/>
      <c r="AF10" s="74"/>
      <c r="AG10" s="69" t="s">
        <v>543</v>
      </c>
      <c r="AH10" s="75">
        <v>355705278458</v>
      </c>
      <c r="AI10" s="75">
        <v>201003130010198</v>
      </c>
      <c r="AJ10" s="76" t="s">
        <v>51</v>
      </c>
      <c r="AK10" s="77">
        <v>8860</v>
      </c>
      <c r="AL10" s="78">
        <v>1900</v>
      </c>
      <c r="AM10" s="67">
        <f t="shared" si="3"/>
        <v>10760</v>
      </c>
      <c r="AN10" s="68">
        <f t="shared" si="8"/>
        <v>10760</v>
      </c>
      <c r="AO10" s="67">
        <f t="shared" si="7"/>
        <v>2152</v>
      </c>
      <c r="AP10" s="67">
        <v>120</v>
      </c>
      <c r="AQ10" s="68">
        <f t="shared" si="4"/>
        <v>23792</v>
      </c>
      <c r="AR10" s="32" t="s">
        <v>411</v>
      </c>
      <c r="AS10" s="79" t="s">
        <v>412</v>
      </c>
      <c r="AT10" s="80" t="s">
        <v>413</v>
      </c>
      <c r="AU10" s="81">
        <v>7755900201</v>
      </c>
      <c r="AV10" s="81">
        <v>7755900201</v>
      </c>
      <c r="AW10" s="10"/>
      <c r="AX10" s="69"/>
      <c r="AY10" s="62" t="s">
        <v>624</v>
      </c>
      <c r="AZ10" s="62" t="s">
        <v>624</v>
      </c>
      <c r="BA10" s="82" t="s">
        <v>636</v>
      </c>
      <c r="BB10" s="71" t="s">
        <v>637</v>
      </c>
      <c r="BC10" s="71" t="s">
        <v>637</v>
      </c>
      <c r="BD10" s="71" t="s">
        <v>637</v>
      </c>
    </row>
    <row r="11" spans="1:56" s="25" customFormat="1" ht="21.95" customHeight="1">
      <c r="A11" s="98">
        <v>8</v>
      </c>
      <c r="B11" s="104" t="s">
        <v>106</v>
      </c>
      <c r="C11" s="99" t="s">
        <v>634</v>
      </c>
      <c r="D11" s="100">
        <v>39142</v>
      </c>
      <c r="E11" s="99">
        <v>39142</v>
      </c>
      <c r="F11" s="99">
        <v>27547</v>
      </c>
      <c r="G11" s="101">
        <f t="shared" ca="1" si="0"/>
        <v>47</v>
      </c>
      <c r="H11" s="99" t="str">
        <f t="shared" ca="1" si="1"/>
        <v>16 years, 2 months, 19 days</v>
      </c>
      <c r="I11" s="99" t="str">
        <f t="shared" ca="1" si="1"/>
        <v>16 years, 2 months, 19 days</v>
      </c>
      <c r="J11" s="112">
        <f t="shared" si="2"/>
        <v>48732</v>
      </c>
      <c r="K11" s="99" t="s">
        <v>31</v>
      </c>
      <c r="L11" s="99" t="s">
        <v>32</v>
      </c>
      <c r="M11" s="99" t="s">
        <v>33</v>
      </c>
      <c r="N11" s="99" t="s">
        <v>107</v>
      </c>
      <c r="O11" s="99" t="s">
        <v>35</v>
      </c>
      <c r="P11" s="99" t="s">
        <v>36</v>
      </c>
      <c r="Q11" s="99" t="s">
        <v>47</v>
      </c>
      <c r="R11" s="104" t="s">
        <v>108</v>
      </c>
      <c r="S11" s="102" t="s">
        <v>110</v>
      </c>
      <c r="T11" s="99" t="s">
        <v>85</v>
      </c>
      <c r="U11" s="99" t="s">
        <v>41</v>
      </c>
      <c r="V11" s="99" t="s">
        <v>41</v>
      </c>
      <c r="W11" s="103" t="s">
        <v>109</v>
      </c>
      <c r="X11" s="101">
        <v>9421130887</v>
      </c>
      <c r="Y11" s="99" t="s">
        <v>110</v>
      </c>
      <c r="Z11" s="28" t="s">
        <v>85</v>
      </c>
      <c r="AA11" s="28" t="s">
        <v>41</v>
      </c>
      <c r="AB11" s="50"/>
      <c r="AC11" s="28" t="s">
        <v>391</v>
      </c>
      <c r="AD11" s="28"/>
      <c r="AE11" s="51"/>
      <c r="AF11" s="50"/>
      <c r="AG11" s="34" t="s">
        <v>544</v>
      </c>
      <c r="AH11" s="52">
        <v>711360352263</v>
      </c>
      <c r="AI11" s="52">
        <v>201003130011198</v>
      </c>
      <c r="AJ11" s="53" t="s">
        <v>51</v>
      </c>
      <c r="AK11" s="54">
        <v>8540</v>
      </c>
      <c r="AL11" s="73">
        <v>1900</v>
      </c>
      <c r="AM11" s="55">
        <f t="shared" si="3"/>
        <v>10440</v>
      </c>
      <c r="AN11" s="56">
        <f t="shared" si="8"/>
        <v>10440</v>
      </c>
      <c r="AO11" s="55">
        <f t="shared" si="7"/>
        <v>2088</v>
      </c>
      <c r="AP11" s="55">
        <v>120</v>
      </c>
      <c r="AQ11" s="56">
        <f t="shared" si="4"/>
        <v>23088</v>
      </c>
      <c r="AR11" s="30" t="s">
        <v>414</v>
      </c>
      <c r="AS11" s="57" t="s">
        <v>415</v>
      </c>
      <c r="AT11" s="33" t="s">
        <v>413</v>
      </c>
      <c r="AU11" s="58">
        <v>9421130887</v>
      </c>
      <c r="AV11" s="58">
        <v>9421130887</v>
      </c>
      <c r="AW11" s="59"/>
      <c r="AX11" s="34"/>
      <c r="AY11" s="62" t="s">
        <v>624</v>
      </c>
      <c r="AZ11" s="62" t="s">
        <v>624</v>
      </c>
      <c r="BA11" s="62" t="s">
        <v>624</v>
      </c>
      <c r="BB11" s="63">
        <v>10</v>
      </c>
      <c r="BC11" s="63">
        <v>0</v>
      </c>
      <c r="BD11" s="63">
        <f>SUM(BB11:BC11)</f>
        <v>10</v>
      </c>
    </row>
    <row r="12" spans="1:56" s="72" customFormat="1" ht="21.95" customHeight="1">
      <c r="A12" s="98">
        <v>9</v>
      </c>
      <c r="B12" s="104" t="s">
        <v>115</v>
      </c>
      <c r="C12" s="99" t="s">
        <v>634</v>
      </c>
      <c r="D12" s="100">
        <v>38912</v>
      </c>
      <c r="E12" s="99">
        <v>40514</v>
      </c>
      <c r="F12" s="99">
        <v>28697</v>
      </c>
      <c r="G12" s="101">
        <f t="shared" ca="1" si="0"/>
        <v>44</v>
      </c>
      <c r="H12" s="99" t="str">
        <f t="shared" ca="1" si="1"/>
        <v>16 years, 10 months, 6 days</v>
      </c>
      <c r="I12" s="99" t="str">
        <f t="shared" ca="1" si="1"/>
        <v>12 years, 5 months, 18 days</v>
      </c>
      <c r="J12" s="112">
        <f t="shared" si="2"/>
        <v>49882</v>
      </c>
      <c r="K12" s="99" t="s">
        <v>31</v>
      </c>
      <c r="L12" s="99" t="s">
        <v>32</v>
      </c>
      <c r="M12" s="99" t="s">
        <v>33</v>
      </c>
      <c r="N12" s="99" t="s">
        <v>116</v>
      </c>
      <c r="O12" s="99" t="s">
        <v>117</v>
      </c>
      <c r="P12" s="99" t="s">
        <v>36</v>
      </c>
      <c r="Q12" s="99" t="s">
        <v>33</v>
      </c>
      <c r="R12" s="104" t="s">
        <v>118</v>
      </c>
      <c r="S12" s="102" t="s">
        <v>120</v>
      </c>
      <c r="T12" s="99" t="s">
        <v>85</v>
      </c>
      <c r="U12" s="99" t="s">
        <v>41</v>
      </c>
      <c r="V12" s="99" t="s">
        <v>41</v>
      </c>
      <c r="W12" s="103" t="s">
        <v>119</v>
      </c>
      <c r="X12" s="106">
        <v>9975199401</v>
      </c>
      <c r="Y12" s="99" t="s">
        <v>120</v>
      </c>
      <c r="Z12" s="28" t="s">
        <v>85</v>
      </c>
      <c r="AA12" s="28" t="s">
        <v>41</v>
      </c>
      <c r="AB12" s="50"/>
      <c r="AC12" s="31" t="s">
        <v>635</v>
      </c>
      <c r="AD12" s="31"/>
      <c r="AE12" s="51"/>
      <c r="AF12" s="74"/>
      <c r="AG12" s="69" t="s">
        <v>545</v>
      </c>
      <c r="AH12" s="75">
        <v>319853077436</v>
      </c>
      <c r="AI12" s="75">
        <v>201003130016315</v>
      </c>
      <c r="AJ12" s="76" t="s">
        <v>51</v>
      </c>
      <c r="AK12" s="77">
        <v>8860</v>
      </c>
      <c r="AL12" s="78">
        <v>1900</v>
      </c>
      <c r="AM12" s="67">
        <f t="shared" si="3"/>
        <v>10760</v>
      </c>
      <c r="AN12" s="68">
        <f t="shared" si="8"/>
        <v>10760</v>
      </c>
      <c r="AO12" s="67">
        <f t="shared" si="7"/>
        <v>2152</v>
      </c>
      <c r="AP12" s="67">
        <v>120</v>
      </c>
      <c r="AQ12" s="68">
        <f t="shared" si="4"/>
        <v>23792</v>
      </c>
      <c r="AR12" s="32" t="s">
        <v>416</v>
      </c>
      <c r="AS12" s="79" t="s">
        <v>417</v>
      </c>
      <c r="AT12" s="80" t="s">
        <v>413</v>
      </c>
      <c r="AU12" s="81">
        <v>9975199401</v>
      </c>
      <c r="AV12" s="81">
        <v>9975199401</v>
      </c>
      <c r="AW12" s="10"/>
      <c r="AX12" s="69"/>
      <c r="AY12" s="62" t="s">
        <v>624</v>
      </c>
      <c r="AZ12" s="62" t="s">
        <v>624</v>
      </c>
      <c r="BA12" s="82" t="s">
        <v>638</v>
      </c>
      <c r="BB12" s="71" t="s">
        <v>637</v>
      </c>
      <c r="BC12" s="71" t="s">
        <v>637</v>
      </c>
      <c r="BD12" s="71" t="s">
        <v>637</v>
      </c>
    </row>
    <row r="13" spans="1:56" s="25" customFormat="1" ht="21.95" customHeight="1" thickBot="1">
      <c r="A13" s="98">
        <v>10</v>
      </c>
      <c r="B13" s="105" t="s">
        <v>121</v>
      </c>
      <c r="C13" s="99" t="s">
        <v>634</v>
      </c>
      <c r="D13" s="100">
        <v>38405</v>
      </c>
      <c r="E13" s="99">
        <v>40662</v>
      </c>
      <c r="F13" s="99">
        <v>29382</v>
      </c>
      <c r="G13" s="101">
        <f t="shared" ca="1" si="0"/>
        <v>42</v>
      </c>
      <c r="H13" s="99" t="s">
        <v>639</v>
      </c>
      <c r="I13" s="99" t="str">
        <f t="shared" ca="1" si="1"/>
        <v>12 years, 0 months, 22 days</v>
      </c>
      <c r="J13" s="112">
        <f t="shared" si="2"/>
        <v>50566</v>
      </c>
      <c r="K13" s="99" t="s">
        <v>31</v>
      </c>
      <c r="L13" s="99" t="s">
        <v>32</v>
      </c>
      <c r="M13" s="99" t="s">
        <v>33</v>
      </c>
      <c r="N13" s="99" t="s">
        <v>122</v>
      </c>
      <c r="O13" s="99" t="s">
        <v>35</v>
      </c>
      <c r="P13" s="99" t="s">
        <v>36</v>
      </c>
      <c r="Q13" s="99" t="s">
        <v>33</v>
      </c>
      <c r="R13" s="104" t="s">
        <v>123</v>
      </c>
      <c r="S13" s="102" t="s">
        <v>321</v>
      </c>
      <c r="T13" s="99" t="s">
        <v>169</v>
      </c>
      <c r="U13" s="99" t="s">
        <v>170</v>
      </c>
      <c r="V13" s="99" t="s">
        <v>170</v>
      </c>
      <c r="W13" s="103" t="s">
        <v>124</v>
      </c>
      <c r="X13" s="101">
        <v>8275269405</v>
      </c>
      <c r="Y13" s="99" t="s">
        <v>125</v>
      </c>
      <c r="Z13" s="28" t="s">
        <v>85</v>
      </c>
      <c r="AA13" s="28" t="s">
        <v>41</v>
      </c>
      <c r="AB13" s="50"/>
      <c r="AC13" s="28" t="s">
        <v>640</v>
      </c>
      <c r="AD13" s="28"/>
      <c r="AE13" s="51"/>
      <c r="AF13" s="50"/>
      <c r="AG13" s="34" t="s">
        <v>546</v>
      </c>
      <c r="AH13" s="52">
        <v>553267200231</v>
      </c>
      <c r="AI13" s="52">
        <v>201003130016968</v>
      </c>
      <c r="AJ13" s="53" t="s">
        <v>51</v>
      </c>
      <c r="AK13" s="54">
        <v>9200</v>
      </c>
      <c r="AL13" s="73">
        <v>1900</v>
      </c>
      <c r="AM13" s="55">
        <f t="shared" si="3"/>
        <v>11100</v>
      </c>
      <c r="AN13" s="56">
        <f t="shared" si="8"/>
        <v>11100</v>
      </c>
      <c r="AO13" s="55">
        <f t="shared" si="7"/>
        <v>2220</v>
      </c>
      <c r="AP13" s="55">
        <v>120</v>
      </c>
      <c r="AQ13" s="56">
        <f t="shared" si="4"/>
        <v>24540</v>
      </c>
      <c r="AR13" s="30" t="s">
        <v>418</v>
      </c>
      <c r="AS13" s="57" t="s">
        <v>419</v>
      </c>
      <c r="AT13" s="33" t="s">
        <v>413</v>
      </c>
      <c r="AU13" s="58">
        <v>8275269405</v>
      </c>
      <c r="AV13" s="58">
        <v>8275269405</v>
      </c>
      <c r="AW13" s="59"/>
      <c r="AX13" s="34"/>
      <c r="AY13" s="62" t="s">
        <v>624</v>
      </c>
      <c r="AZ13" s="62" t="s">
        <v>624</v>
      </c>
      <c r="BA13" s="62" t="s">
        <v>624</v>
      </c>
      <c r="BB13" s="63">
        <v>28</v>
      </c>
      <c r="BC13" s="63">
        <v>0</v>
      </c>
      <c r="BD13" s="63">
        <f>SUM(BB13:BC13)</f>
        <v>28</v>
      </c>
    </row>
    <row r="14" spans="1:56" s="25" customFormat="1" ht="21.95" customHeight="1" thickBot="1">
      <c r="A14" s="98">
        <v>11</v>
      </c>
      <c r="B14" s="104" t="s">
        <v>423</v>
      </c>
      <c r="C14" s="99" t="s">
        <v>634</v>
      </c>
      <c r="D14" s="113">
        <v>40957</v>
      </c>
      <c r="E14" s="112">
        <v>40957</v>
      </c>
      <c r="F14" s="112">
        <v>29812</v>
      </c>
      <c r="G14" s="101">
        <f t="shared" ca="1" si="0"/>
        <v>41</v>
      </c>
      <c r="H14" s="99" t="str">
        <f t="shared" ca="1" si="1"/>
        <v>11 years, 3 months, 2 days</v>
      </c>
      <c r="I14" s="99" t="str">
        <f t="shared" ca="1" si="1"/>
        <v>11 years, 3 months, 2 days</v>
      </c>
      <c r="J14" s="112">
        <f t="shared" si="2"/>
        <v>50996</v>
      </c>
      <c r="K14" s="112" t="s">
        <v>31</v>
      </c>
      <c r="L14" s="99" t="s">
        <v>32</v>
      </c>
      <c r="M14" s="99" t="s">
        <v>33</v>
      </c>
      <c r="N14" s="99" t="s">
        <v>157</v>
      </c>
      <c r="O14" s="99" t="s">
        <v>158</v>
      </c>
      <c r="P14" s="112" t="s">
        <v>159</v>
      </c>
      <c r="Q14" s="99" t="s">
        <v>156</v>
      </c>
      <c r="R14" s="104" t="s">
        <v>160</v>
      </c>
      <c r="S14" s="102" t="s">
        <v>597</v>
      </c>
      <c r="T14" s="99" t="s">
        <v>169</v>
      </c>
      <c r="U14" s="99" t="s">
        <v>170</v>
      </c>
      <c r="V14" s="99" t="s">
        <v>41</v>
      </c>
      <c r="W14" s="103" t="s">
        <v>161</v>
      </c>
      <c r="X14" s="101">
        <v>9689389818</v>
      </c>
      <c r="Y14" s="99" t="s">
        <v>162</v>
      </c>
      <c r="Z14" s="28" t="s">
        <v>40</v>
      </c>
      <c r="AA14" s="28" t="s">
        <v>41</v>
      </c>
      <c r="AB14" s="50"/>
      <c r="AC14" s="28" t="s">
        <v>144</v>
      </c>
      <c r="AD14" s="28"/>
      <c r="AE14" s="51" t="s">
        <v>163</v>
      </c>
      <c r="AF14" s="50"/>
      <c r="AG14" s="34" t="s">
        <v>548</v>
      </c>
      <c r="AH14" s="52">
        <v>666915759179</v>
      </c>
      <c r="AI14" s="52">
        <v>201003130018812</v>
      </c>
      <c r="AJ14" s="53" t="s">
        <v>51</v>
      </c>
      <c r="AK14" s="54">
        <v>5830</v>
      </c>
      <c r="AL14" s="73">
        <v>1900</v>
      </c>
      <c r="AM14" s="55">
        <f t="shared" si="3"/>
        <v>7730</v>
      </c>
      <c r="AN14" s="56">
        <f t="shared" si="8"/>
        <v>7730</v>
      </c>
      <c r="AO14" s="55">
        <f t="shared" si="7"/>
        <v>1546</v>
      </c>
      <c r="AP14" s="55">
        <v>120</v>
      </c>
      <c r="AQ14" s="56">
        <f t="shared" si="4"/>
        <v>17126</v>
      </c>
      <c r="AR14" s="30" t="s">
        <v>424</v>
      </c>
      <c r="AS14" s="57" t="s">
        <v>425</v>
      </c>
      <c r="AT14" s="33" t="s">
        <v>413</v>
      </c>
      <c r="AU14" s="83" t="s">
        <v>641</v>
      </c>
      <c r="AV14" s="58">
        <v>9689389818</v>
      </c>
      <c r="AW14" s="59"/>
      <c r="AX14" s="34"/>
      <c r="AY14" s="62" t="s">
        <v>624</v>
      </c>
      <c r="AZ14" s="62" t="s">
        <v>624</v>
      </c>
      <c r="BA14" s="62" t="s">
        <v>624</v>
      </c>
      <c r="BB14" s="63">
        <v>0</v>
      </c>
      <c r="BC14" s="63">
        <v>0</v>
      </c>
      <c r="BD14" s="63">
        <f>SUM(BB14:BC14)</f>
        <v>0</v>
      </c>
    </row>
    <row r="15" spans="1:56" s="25" customFormat="1" ht="21.95" customHeight="1">
      <c r="A15" s="98">
        <v>12</v>
      </c>
      <c r="B15" s="105" t="s">
        <v>164</v>
      </c>
      <c r="C15" s="99" t="s">
        <v>634</v>
      </c>
      <c r="D15" s="100">
        <v>41178</v>
      </c>
      <c r="E15" s="99">
        <v>41086</v>
      </c>
      <c r="F15" s="99">
        <v>29491</v>
      </c>
      <c r="G15" s="101">
        <f t="shared" ca="1" si="0"/>
        <v>42</v>
      </c>
      <c r="H15" s="99" t="str">
        <f t="shared" ca="1" si="1"/>
        <v>10 years, 7 months, 25 days</v>
      </c>
      <c r="I15" s="99" t="str">
        <f t="shared" ca="1" si="1"/>
        <v>10 years, 10 months, 25 days</v>
      </c>
      <c r="J15" s="112">
        <f t="shared" si="2"/>
        <v>50675</v>
      </c>
      <c r="K15" s="99" t="s">
        <v>31</v>
      </c>
      <c r="L15" s="99" t="s">
        <v>32</v>
      </c>
      <c r="M15" s="99" t="s">
        <v>33</v>
      </c>
      <c r="N15" s="99" t="s">
        <v>83</v>
      </c>
      <c r="O15" s="99" t="s">
        <v>35</v>
      </c>
      <c r="P15" s="99" t="s">
        <v>36</v>
      </c>
      <c r="Q15" s="99" t="s">
        <v>165</v>
      </c>
      <c r="R15" s="104" t="s">
        <v>166</v>
      </c>
      <c r="S15" s="102" t="s">
        <v>321</v>
      </c>
      <c r="T15" s="99" t="s">
        <v>169</v>
      </c>
      <c r="U15" s="99" t="s">
        <v>170</v>
      </c>
      <c r="V15" s="99" t="s">
        <v>170</v>
      </c>
      <c r="W15" s="103" t="s">
        <v>167</v>
      </c>
      <c r="X15" s="101">
        <v>7588919776</v>
      </c>
      <c r="Y15" s="99" t="s">
        <v>168</v>
      </c>
      <c r="Z15" s="28" t="s">
        <v>169</v>
      </c>
      <c r="AA15" s="28" t="s">
        <v>170</v>
      </c>
      <c r="AB15" s="50"/>
      <c r="AC15" s="28" t="s">
        <v>68</v>
      </c>
      <c r="AD15" s="28"/>
      <c r="AE15" s="51"/>
      <c r="AF15" s="50"/>
      <c r="AG15" s="34" t="s">
        <v>549</v>
      </c>
      <c r="AH15" s="52">
        <v>492907091716</v>
      </c>
      <c r="AI15" s="52">
        <v>201003130019697</v>
      </c>
      <c r="AJ15" s="53" t="s">
        <v>51</v>
      </c>
      <c r="AK15" s="54">
        <v>7090</v>
      </c>
      <c r="AL15" s="73">
        <v>1900</v>
      </c>
      <c r="AM15" s="55">
        <f t="shared" si="3"/>
        <v>8990</v>
      </c>
      <c r="AN15" s="56">
        <f t="shared" si="8"/>
        <v>8990</v>
      </c>
      <c r="AO15" s="55">
        <f t="shared" si="7"/>
        <v>1798</v>
      </c>
      <c r="AP15" s="55">
        <v>120</v>
      </c>
      <c r="AQ15" s="56">
        <f t="shared" si="4"/>
        <v>19898</v>
      </c>
      <c r="AR15" s="30" t="s">
        <v>426</v>
      </c>
      <c r="AS15" s="57" t="s">
        <v>427</v>
      </c>
      <c r="AT15" s="33" t="s">
        <v>413</v>
      </c>
      <c r="AU15" s="58">
        <v>7588919776</v>
      </c>
      <c r="AV15" s="58">
        <v>7588919776</v>
      </c>
      <c r="AW15" s="59" t="s">
        <v>428</v>
      </c>
      <c r="AX15" s="34"/>
      <c r="AY15" s="62" t="s">
        <v>624</v>
      </c>
      <c r="AZ15" s="62" t="s">
        <v>624</v>
      </c>
      <c r="BA15" s="62" t="s">
        <v>624</v>
      </c>
      <c r="BB15" s="63">
        <v>0</v>
      </c>
      <c r="BC15" s="63">
        <v>0</v>
      </c>
      <c r="BD15" s="63">
        <f>SUM(BB15:BC15)</f>
        <v>0</v>
      </c>
    </row>
    <row r="16" spans="1:56" s="25" customFormat="1" ht="21.95" customHeight="1">
      <c r="A16" s="98">
        <v>13</v>
      </c>
      <c r="B16" s="104" t="s">
        <v>171</v>
      </c>
      <c r="C16" s="99" t="s">
        <v>634</v>
      </c>
      <c r="D16" s="100">
        <v>39244</v>
      </c>
      <c r="E16" s="99">
        <v>41370</v>
      </c>
      <c r="F16" s="99">
        <v>28890</v>
      </c>
      <c r="G16" s="101">
        <f t="shared" ca="1" si="0"/>
        <v>44</v>
      </c>
      <c r="H16" s="99" t="str">
        <f t="shared" ca="1" si="1"/>
        <v>15 years, 11 months, 9 days</v>
      </c>
      <c r="I16" s="99" t="str">
        <f t="shared" ca="1" si="1"/>
        <v>10 years, 1 months, 14 days</v>
      </c>
      <c r="J16" s="112">
        <f t="shared" si="2"/>
        <v>50075</v>
      </c>
      <c r="K16" s="99" t="s">
        <v>31</v>
      </c>
      <c r="L16" s="99" t="s">
        <v>32</v>
      </c>
      <c r="M16" s="99" t="s">
        <v>33</v>
      </c>
      <c r="N16" s="99" t="s">
        <v>172</v>
      </c>
      <c r="O16" s="99" t="s">
        <v>35</v>
      </c>
      <c r="P16" s="99" t="s">
        <v>36</v>
      </c>
      <c r="Q16" s="99" t="s">
        <v>33</v>
      </c>
      <c r="R16" s="104" t="s">
        <v>429</v>
      </c>
      <c r="S16" s="102" t="s">
        <v>175</v>
      </c>
      <c r="T16" s="99" t="s">
        <v>85</v>
      </c>
      <c r="U16" s="99" t="s">
        <v>41</v>
      </c>
      <c r="V16" s="99" t="s">
        <v>41</v>
      </c>
      <c r="W16" s="103" t="s">
        <v>174</v>
      </c>
      <c r="X16" s="101">
        <v>9004580083</v>
      </c>
      <c r="Y16" s="99" t="s">
        <v>175</v>
      </c>
      <c r="Z16" s="28" t="s">
        <v>85</v>
      </c>
      <c r="AA16" s="28" t="s">
        <v>41</v>
      </c>
      <c r="AB16" s="50"/>
      <c r="AC16" s="28" t="s">
        <v>630</v>
      </c>
      <c r="AD16" s="28"/>
      <c r="AE16" s="51"/>
      <c r="AF16" s="50"/>
      <c r="AG16" s="34" t="s">
        <v>550</v>
      </c>
      <c r="AH16" s="52">
        <v>365268026844</v>
      </c>
      <c r="AI16" s="52">
        <v>201003130019813</v>
      </c>
      <c r="AJ16" s="53" t="s">
        <v>51</v>
      </c>
      <c r="AK16" s="54">
        <v>8540</v>
      </c>
      <c r="AL16" s="73">
        <v>1900</v>
      </c>
      <c r="AM16" s="55">
        <f t="shared" si="3"/>
        <v>10440</v>
      </c>
      <c r="AN16" s="56">
        <f t="shared" si="8"/>
        <v>10440</v>
      </c>
      <c r="AO16" s="55">
        <f t="shared" si="7"/>
        <v>2088</v>
      </c>
      <c r="AP16" s="55">
        <v>120</v>
      </c>
      <c r="AQ16" s="56">
        <f t="shared" si="4"/>
        <v>23088</v>
      </c>
      <c r="AR16" s="29" t="s">
        <v>430</v>
      </c>
      <c r="AS16" s="57" t="s">
        <v>431</v>
      </c>
      <c r="AT16" s="33" t="s">
        <v>413</v>
      </c>
      <c r="AU16" s="58">
        <v>9004580083</v>
      </c>
      <c r="AV16" s="58">
        <v>9004580083</v>
      </c>
      <c r="AW16" s="59"/>
      <c r="AX16" s="34"/>
      <c r="AY16" s="62" t="s">
        <v>624</v>
      </c>
      <c r="AZ16" s="62" t="s">
        <v>624</v>
      </c>
      <c r="BA16" s="82" t="s">
        <v>642</v>
      </c>
      <c r="BB16" s="63" t="s">
        <v>637</v>
      </c>
      <c r="BC16" s="63" t="s">
        <v>637</v>
      </c>
      <c r="BD16" s="63" t="s">
        <v>637</v>
      </c>
    </row>
    <row r="17" spans="1:56" s="25" customFormat="1" ht="21.95" customHeight="1">
      <c r="A17" s="98">
        <v>14</v>
      </c>
      <c r="B17" s="104" t="s">
        <v>183</v>
      </c>
      <c r="C17" s="99" t="s">
        <v>634</v>
      </c>
      <c r="D17" s="100">
        <v>42063</v>
      </c>
      <c r="E17" s="100">
        <v>42063</v>
      </c>
      <c r="F17" s="99">
        <v>33640</v>
      </c>
      <c r="G17" s="101">
        <f t="shared" ca="1" si="0"/>
        <v>31</v>
      </c>
      <c r="H17" s="99" t="str">
        <f t="shared" ca="1" si="1"/>
        <v>8 years, 2 months, 23 days</v>
      </c>
      <c r="I17" s="99" t="str">
        <f t="shared" ca="1" si="1"/>
        <v>8 years, 2 months, 23 days</v>
      </c>
      <c r="J17" s="112">
        <f t="shared" si="2"/>
        <v>54825</v>
      </c>
      <c r="K17" s="99" t="s">
        <v>31</v>
      </c>
      <c r="L17" s="99" t="s">
        <v>32</v>
      </c>
      <c r="M17" s="99" t="s">
        <v>33</v>
      </c>
      <c r="N17" s="99" t="s">
        <v>547</v>
      </c>
      <c r="O17" s="99" t="s">
        <v>35</v>
      </c>
      <c r="P17" s="99" t="s">
        <v>36</v>
      </c>
      <c r="Q17" s="99" t="s">
        <v>180</v>
      </c>
      <c r="R17" s="104" t="s">
        <v>186</v>
      </c>
      <c r="S17" s="102" t="s">
        <v>187</v>
      </c>
      <c r="T17" s="99" t="s">
        <v>40</v>
      </c>
      <c r="U17" s="99" t="s">
        <v>41</v>
      </c>
      <c r="V17" s="99" t="s">
        <v>41</v>
      </c>
      <c r="W17" s="103" t="s">
        <v>186</v>
      </c>
      <c r="X17" s="101">
        <v>7620383998</v>
      </c>
      <c r="Y17" s="99" t="s">
        <v>187</v>
      </c>
      <c r="Z17" s="28" t="s">
        <v>40</v>
      </c>
      <c r="AA17" s="28" t="s">
        <v>41</v>
      </c>
      <c r="AB17" s="50"/>
      <c r="AC17" s="28" t="s">
        <v>77</v>
      </c>
      <c r="AD17" s="28"/>
      <c r="AE17" s="84"/>
      <c r="AF17" s="50"/>
      <c r="AG17" s="34" t="s">
        <v>552</v>
      </c>
      <c r="AH17" s="52">
        <v>708347107146</v>
      </c>
      <c r="AI17" s="52">
        <v>201003130020850</v>
      </c>
      <c r="AJ17" s="53"/>
      <c r="AK17" s="54">
        <v>5830</v>
      </c>
      <c r="AL17" s="73">
        <v>1900</v>
      </c>
      <c r="AM17" s="55">
        <f t="shared" si="3"/>
        <v>7730</v>
      </c>
      <c r="AN17" s="56">
        <f t="shared" si="8"/>
        <v>7730</v>
      </c>
      <c r="AO17" s="55">
        <f t="shared" si="7"/>
        <v>1546</v>
      </c>
      <c r="AP17" s="55">
        <v>120</v>
      </c>
      <c r="AQ17" s="56">
        <f t="shared" si="4"/>
        <v>17126</v>
      </c>
      <c r="AR17" s="29" t="s">
        <v>432</v>
      </c>
      <c r="AS17" s="57" t="s">
        <v>433</v>
      </c>
      <c r="AT17" s="33" t="s">
        <v>413</v>
      </c>
      <c r="AU17" s="58">
        <v>9561248538</v>
      </c>
      <c r="AV17" s="58">
        <v>9561248538</v>
      </c>
      <c r="AW17" s="59"/>
      <c r="AX17" s="34"/>
      <c r="AY17" s="62" t="s">
        <v>624</v>
      </c>
      <c r="AZ17" s="62" t="s">
        <v>624</v>
      </c>
      <c r="BA17" s="62" t="s">
        <v>624</v>
      </c>
      <c r="BB17" s="63" t="s">
        <v>643</v>
      </c>
      <c r="BC17" s="63" t="s">
        <v>643</v>
      </c>
      <c r="BD17" s="63" t="s">
        <v>643</v>
      </c>
    </row>
    <row r="18" spans="1:56" s="25" customFormat="1" ht="21.95" customHeight="1">
      <c r="A18" s="98">
        <v>15</v>
      </c>
      <c r="B18" s="104" t="s">
        <v>188</v>
      </c>
      <c r="C18" s="99" t="s">
        <v>634</v>
      </c>
      <c r="D18" s="100">
        <v>40490</v>
      </c>
      <c r="E18" s="99">
        <v>42522</v>
      </c>
      <c r="F18" s="99">
        <v>28687</v>
      </c>
      <c r="G18" s="101">
        <f t="shared" ca="1" si="0"/>
        <v>44</v>
      </c>
      <c r="H18" s="99" t="str">
        <f t="shared" ca="1" si="1"/>
        <v>12 years, 6 months, 12 days</v>
      </c>
      <c r="I18" s="99" t="str">
        <f t="shared" ca="1" si="1"/>
        <v>6 years, 11 months, 19 days</v>
      </c>
      <c r="J18" s="112">
        <f t="shared" si="2"/>
        <v>49872</v>
      </c>
      <c r="K18" s="99" t="s">
        <v>31</v>
      </c>
      <c r="L18" s="99" t="s">
        <v>32</v>
      </c>
      <c r="M18" s="99" t="s">
        <v>33</v>
      </c>
      <c r="N18" s="99" t="s">
        <v>83</v>
      </c>
      <c r="O18" s="99" t="s">
        <v>35</v>
      </c>
      <c r="P18" s="99" t="s">
        <v>36</v>
      </c>
      <c r="Q18" s="99" t="s">
        <v>33</v>
      </c>
      <c r="R18" s="104" t="s">
        <v>189</v>
      </c>
      <c r="S18" s="102" t="s">
        <v>110</v>
      </c>
      <c r="T18" s="99" t="s">
        <v>85</v>
      </c>
      <c r="U18" s="99" t="s">
        <v>41</v>
      </c>
      <c r="V18" s="99" t="s">
        <v>41</v>
      </c>
      <c r="W18" s="103" t="s">
        <v>189</v>
      </c>
      <c r="X18" s="101">
        <v>8275029939</v>
      </c>
      <c r="Y18" s="99" t="s">
        <v>110</v>
      </c>
      <c r="Z18" s="28" t="s">
        <v>85</v>
      </c>
      <c r="AA18" s="28" t="s">
        <v>41</v>
      </c>
      <c r="AB18" s="50"/>
      <c r="AC18" s="28" t="s">
        <v>434</v>
      </c>
      <c r="AD18" s="28"/>
      <c r="AE18" s="51"/>
      <c r="AF18" s="50"/>
      <c r="AG18" s="34" t="s">
        <v>553</v>
      </c>
      <c r="AH18" s="52">
        <v>378008434508</v>
      </c>
      <c r="AI18" s="52">
        <v>201003130016182</v>
      </c>
      <c r="AJ18" s="53" t="s">
        <v>51</v>
      </c>
      <c r="AK18" s="54">
        <v>7360</v>
      </c>
      <c r="AL18" s="73">
        <v>1900</v>
      </c>
      <c r="AM18" s="55">
        <f t="shared" si="3"/>
        <v>9260</v>
      </c>
      <c r="AN18" s="56">
        <f t="shared" si="8"/>
        <v>9260</v>
      </c>
      <c r="AO18" s="55">
        <f t="shared" si="7"/>
        <v>1852</v>
      </c>
      <c r="AP18" s="55">
        <v>120</v>
      </c>
      <c r="AQ18" s="56">
        <f t="shared" si="4"/>
        <v>20492</v>
      </c>
      <c r="AR18" s="30" t="s">
        <v>435</v>
      </c>
      <c r="AS18" s="57" t="s">
        <v>436</v>
      </c>
      <c r="AT18" s="33" t="s">
        <v>413</v>
      </c>
      <c r="AU18" s="58">
        <v>9890635282</v>
      </c>
      <c r="AV18" s="58">
        <v>8275029939</v>
      </c>
      <c r="AW18" s="59"/>
      <c r="AX18" s="34"/>
      <c r="AY18" s="62" t="s">
        <v>624</v>
      </c>
      <c r="AZ18" s="62" t="s">
        <v>624</v>
      </c>
      <c r="BA18" s="62" t="s">
        <v>624</v>
      </c>
      <c r="BB18" s="63" t="s">
        <v>643</v>
      </c>
      <c r="BC18" s="63" t="s">
        <v>643</v>
      </c>
      <c r="BD18" s="63" t="s">
        <v>643</v>
      </c>
    </row>
    <row r="19" spans="1:56" s="25" customFormat="1" ht="21.95" customHeight="1">
      <c r="A19" s="98">
        <v>16</v>
      </c>
      <c r="B19" s="104" t="s">
        <v>554</v>
      </c>
      <c r="C19" s="99" t="s">
        <v>634</v>
      </c>
      <c r="D19" s="100">
        <v>38965</v>
      </c>
      <c r="E19" s="99">
        <v>42124</v>
      </c>
      <c r="F19" s="99">
        <v>28690</v>
      </c>
      <c r="G19" s="101">
        <f t="shared" ca="1" si="0"/>
        <v>44</v>
      </c>
      <c r="H19" s="99" t="str">
        <f t="shared" ca="1" si="1"/>
        <v>16 years, 8 months, 15 days</v>
      </c>
      <c r="I19" s="99" t="str">
        <f t="shared" ca="1" si="1"/>
        <v>8 years, 0 months, 21 days</v>
      </c>
      <c r="J19" s="112">
        <f t="shared" si="2"/>
        <v>49875</v>
      </c>
      <c r="K19" s="99" t="s">
        <v>31</v>
      </c>
      <c r="L19" s="99" t="s">
        <v>32</v>
      </c>
      <c r="M19" s="99" t="s">
        <v>33</v>
      </c>
      <c r="N19" s="99" t="s">
        <v>83</v>
      </c>
      <c r="O19" s="99" t="s">
        <v>35</v>
      </c>
      <c r="P19" s="99" t="s">
        <v>36</v>
      </c>
      <c r="Q19" s="99" t="s">
        <v>192</v>
      </c>
      <c r="R19" s="104" t="s">
        <v>193</v>
      </c>
      <c r="S19" s="102" t="s">
        <v>195</v>
      </c>
      <c r="T19" s="99" t="s">
        <v>85</v>
      </c>
      <c r="U19" s="99" t="s">
        <v>41</v>
      </c>
      <c r="V19" s="99" t="s">
        <v>41</v>
      </c>
      <c r="W19" s="103" t="s">
        <v>194</v>
      </c>
      <c r="X19" s="101">
        <v>9503438776</v>
      </c>
      <c r="Y19" s="99" t="s">
        <v>195</v>
      </c>
      <c r="Z19" s="28" t="s">
        <v>85</v>
      </c>
      <c r="AA19" s="28" t="s">
        <v>41</v>
      </c>
      <c r="AB19" s="50"/>
      <c r="AC19" s="28" t="s">
        <v>644</v>
      </c>
      <c r="AD19" s="28"/>
      <c r="AE19" s="51" t="s">
        <v>163</v>
      </c>
      <c r="AF19" s="50"/>
      <c r="AG19" s="34" t="s">
        <v>555</v>
      </c>
      <c r="AH19" s="52">
        <v>231172071505</v>
      </c>
      <c r="AI19" s="52"/>
      <c r="AJ19" s="53" t="s">
        <v>51</v>
      </c>
      <c r="AK19" s="54">
        <v>6070</v>
      </c>
      <c r="AL19" s="73">
        <v>1900</v>
      </c>
      <c r="AM19" s="55">
        <f t="shared" si="3"/>
        <v>7970</v>
      </c>
      <c r="AN19" s="56">
        <f t="shared" si="8"/>
        <v>7970</v>
      </c>
      <c r="AO19" s="55">
        <f t="shared" si="7"/>
        <v>1594</v>
      </c>
      <c r="AP19" s="55">
        <v>120</v>
      </c>
      <c r="AQ19" s="56">
        <f t="shared" si="4"/>
        <v>17654</v>
      </c>
      <c r="AR19" s="29" t="s">
        <v>556</v>
      </c>
      <c r="AS19" s="57" t="s">
        <v>438</v>
      </c>
      <c r="AT19" s="33" t="s">
        <v>413</v>
      </c>
      <c r="AU19" s="58">
        <v>9503438776</v>
      </c>
      <c r="AV19" s="58">
        <v>9503438776</v>
      </c>
      <c r="AW19" s="59"/>
      <c r="AX19" s="34" t="s">
        <v>645</v>
      </c>
      <c r="AY19" s="60">
        <v>41699</v>
      </c>
      <c r="AZ19" s="61" t="s">
        <v>646</v>
      </c>
      <c r="BA19" s="62" t="s">
        <v>624</v>
      </c>
      <c r="BB19" s="63" t="s">
        <v>643</v>
      </c>
      <c r="BC19" s="63" t="s">
        <v>643</v>
      </c>
      <c r="BD19" s="63" t="s">
        <v>643</v>
      </c>
    </row>
    <row r="20" spans="1:56" s="25" customFormat="1" ht="21.95" customHeight="1">
      <c r="A20" s="98">
        <v>17</v>
      </c>
      <c r="B20" s="104" t="s">
        <v>196</v>
      </c>
      <c r="C20" s="99" t="s">
        <v>634</v>
      </c>
      <c r="D20" s="100">
        <v>41621</v>
      </c>
      <c r="E20" s="99">
        <v>42439</v>
      </c>
      <c r="F20" s="99">
        <v>28990</v>
      </c>
      <c r="G20" s="101">
        <f t="shared" ca="1" si="0"/>
        <v>44</v>
      </c>
      <c r="H20" s="99" t="str">
        <f t="shared" ca="1" si="1"/>
        <v>9 years, 5 months, 7 days</v>
      </c>
      <c r="I20" s="99" t="str">
        <f t="shared" ca="1" si="1"/>
        <v>7 years, 2 months, 10 days</v>
      </c>
      <c r="J20" s="112">
        <f t="shared" si="2"/>
        <v>50175</v>
      </c>
      <c r="K20" s="99" t="s">
        <v>31</v>
      </c>
      <c r="L20" s="99" t="s">
        <v>32</v>
      </c>
      <c r="M20" s="99" t="s">
        <v>33</v>
      </c>
      <c r="N20" s="99" t="s">
        <v>83</v>
      </c>
      <c r="O20" s="99" t="s">
        <v>197</v>
      </c>
      <c r="P20" s="99" t="s">
        <v>56</v>
      </c>
      <c r="Q20" s="112" t="s">
        <v>179</v>
      </c>
      <c r="R20" s="104" t="s">
        <v>198</v>
      </c>
      <c r="S20" s="102" t="s">
        <v>199</v>
      </c>
      <c r="T20" s="99" t="s">
        <v>85</v>
      </c>
      <c r="U20" s="99" t="s">
        <v>41</v>
      </c>
      <c r="V20" s="99" t="s">
        <v>41</v>
      </c>
      <c r="W20" s="103" t="s">
        <v>198</v>
      </c>
      <c r="X20" s="101">
        <v>9623789773</v>
      </c>
      <c r="Y20" s="99" t="s">
        <v>199</v>
      </c>
      <c r="Z20" s="28" t="s">
        <v>85</v>
      </c>
      <c r="AA20" s="28" t="s">
        <v>41</v>
      </c>
      <c r="AB20" s="50"/>
      <c r="AC20" s="28" t="s">
        <v>391</v>
      </c>
      <c r="AD20" s="28"/>
      <c r="AE20" s="51" t="s">
        <v>557</v>
      </c>
      <c r="AF20" s="50"/>
      <c r="AG20" s="34" t="s">
        <v>558</v>
      </c>
      <c r="AH20" s="52">
        <v>472851331969</v>
      </c>
      <c r="AI20" s="52">
        <v>201003130021355</v>
      </c>
      <c r="AJ20" s="53" t="s">
        <v>51</v>
      </c>
      <c r="AK20" s="54">
        <v>5830</v>
      </c>
      <c r="AL20" s="73">
        <v>1900</v>
      </c>
      <c r="AM20" s="55">
        <f t="shared" si="3"/>
        <v>7730</v>
      </c>
      <c r="AN20" s="56">
        <f t="shared" si="8"/>
        <v>7730</v>
      </c>
      <c r="AO20" s="55">
        <f t="shared" si="7"/>
        <v>1546</v>
      </c>
      <c r="AP20" s="55">
        <v>120</v>
      </c>
      <c r="AQ20" s="56">
        <f t="shared" si="4"/>
        <v>17126</v>
      </c>
      <c r="AR20" s="30" t="s">
        <v>439</v>
      </c>
      <c r="AS20" s="57" t="s">
        <v>440</v>
      </c>
      <c r="AT20" s="33" t="s">
        <v>413</v>
      </c>
      <c r="AU20" s="58">
        <v>9623789763</v>
      </c>
      <c r="AV20" s="58">
        <v>9623789763</v>
      </c>
      <c r="AW20" s="59" t="s">
        <v>647</v>
      </c>
      <c r="AX20" s="34"/>
      <c r="AY20" s="62" t="s">
        <v>624</v>
      </c>
      <c r="AZ20" s="62" t="s">
        <v>624</v>
      </c>
      <c r="BA20" s="62" t="s">
        <v>624</v>
      </c>
      <c r="BB20" s="63" t="s">
        <v>643</v>
      </c>
      <c r="BC20" s="63" t="s">
        <v>643</v>
      </c>
      <c r="BD20" s="63" t="s">
        <v>643</v>
      </c>
    </row>
    <row r="21" spans="1:56" s="25" customFormat="1" ht="21.95" customHeight="1">
      <c r="A21" s="98">
        <v>18</v>
      </c>
      <c r="B21" s="104" t="s">
        <v>204</v>
      </c>
      <c r="C21" s="99" t="s">
        <v>634</v>
      </c>
      <c r="D21" s="100">
        <v>38639</v>
      </c>
      <c r="E21" s="99">
        <v>42522</v>
      </c>
      <c r="F21" s="99">
        <v>29581</v>
      </c>
      <c r="G21" s="101">
        <f t="shared" ca="1" si="0"/>
        <v>42</v>
      </c>
      <c r="H21" s="99" t="str">
        <f t="shared" ca="1" si="1"/>
        <v>17 years, 7 months, 6 days</v>
      </c>
      <c r="I21" s="99" t="str">
        <f t="shared" ca="1" si="1"/>
        <v>6 years, 11 months, 19 days</v>
      </c>
      <c r="J21" s="112">
        <f t="shared" si="2"/>
        <v>50765</v>
      </c>
      <c r="K21" s="99" t="s">
        <v>31</v>
      </c>
      <c r="L21" s="99" t="s">
        <v>32</v>
      </c>
      <c r="M21" s="99" t="s">
        <v>33</v>
      </c>
      <c r="N21" s="99" t="s">
        <v>205</v>
      </c>
      <c r="O21" s="99" t="s">
        <v>35</v>
      </c>
      <c r="P21" s="99" t="s">
        <v>36</v>
      </c>
      <c r="Q21" s="99" t="s">
        <v>192</v>
      </c>
      <c r="R21" s="104" t="s">
        <v>206</v>
      </c>
      <c r="S21" s="102" t="s">
        <v>208</v>
      </c>
      <c r="T21" s="99" t="s">
        <v>85</v>
      </c>
      <c r="U21" s="99" t="s">
        <v>41</v>
      </c>
      <c r="V21" s="99" t="s">
        <v>41</v>
      </c>
      <c r="W21" s="103" t="s">
        <v>207</v>
      </c>
      <c r="X21" s="101">
        <v>9890867114</v>
      </c>
      <c r="Y21" s="99" t="s">
        <v>208</v>
      </c>
      <c r="Z21" s="28" t="s">
        <v>85</v>
      </c>
      <c r="AA21" s="28" t="s">
        <v>41</v>
      </c>
      <c r="AB21" s="50"/>
      <c r="AC21" s="28" t="s">
        <v>648</v>
      </c>
      <c r="AD21" s="28"/>
      <c r="AE21" s="51"/>
      <c r="AF21" s="50"/>
      <c r="AG21" s="34" t="s">
        <v>559</v>
      </c>
      <c r="AH21" s="52">
        <v>630476912214</v>
      </c>
      <c r="AI21" s="52">
        <v>201003130021471</v>
      </c>
      <c r="AJ21" s="53" t="s">
        <v>51</v>
      </c>
      <c r="AK21" s="54">
        <v>9190</v>
      </c>
      <c r="AL21" s="73">
        <v>1900</v>
      </c>
      <c r="AM21" s="55">
        <f t="shared" si="3"/>
        <v>11090</v>
      </c>
      <c r="AN21" s="56">
        <f t="shared" si="8"/>
        <v>11090</v>
      </c>
      <c r="AO21" s="55">
        <f t="shared" si="7"/>
        <v>2218</v>
      </c>
      <c r="AP21" s="55">
        <v>120</v>
      </c>
      <c r="AQ21" s="56">
        <f t="shared" si="4"/>
        <v>24518</v>
      </c>
      <c r="AR21" s="30" t="s">
        <v>441</v>
      </c>
      <c r="AS21" s="57" t="s">
        <v>442</v>
      </c>
      <c r="AT21" s="33" t="s">
        <v>413</v>
      </c>
      <c r="AU21" s="65">
        <v>9890867114</v>
      </c>
      <c r="AV21" s="65" t="s">
        <v>407</v>
      </c>
      <c r="AW21" s="59"/>
      <c r="AX21" s="34"/>
      <c r="AY21" s="62" t="s">
        <v>624</v>
      </c>
      <c r="AZ21" s="62" t="s">
        <v>624</v>
      </c>
      <c r="BA21" s="62" t="s">
        <v>624</v>
      </c>
      <c r="BB21" s="63" t="s">
        <v>643</v>
      </c>
      <c r="BC21" s="63" t="s">
        <v>643</v>
      </c>
      <c r="BD21" s="63" t="s">
        <v>643</v>
      </c>
    </row>
    <row r="22" spans="1:56" s="86" customFormat="1" ht="21.95" customHeight="1">
      <c r="A22" s="98">
        <v>19</v>
      </c>
      <c r="B22" s="107" t="s">
        <v>444</v>
      </c>
      <c r="C22" s="99" t="s">
        <v>634</v>
      </c>
      <c r="D22" s="113">
        <v>38649</v>
      </c>
      <c r="E22" s="112">
        <v>43090</v>
      </c>
      <c r="F22" s="112">
        <v>28830</v>
      </c>
      <c r="G22" s="101">
        <f t="shared" ca="1" si="0"/>
        <v>44</v>
      </c>
      <c r="H22" s="99" t="str">
        <f t="shared" ca="1" si="1"/>
        <v>17 years, 6 months, 27 days</v>
      </c>
      <c r="I22" s="99" t="str">
        <f t="shared" ca="1" si="1"/>
        <v>5 years, 4 months, 30 days</v>
      </c>
      <c r="J22" s="112">
        <f t="shared" si="2"/>
        <v>50015</v>
      </c>
      <c r="K22" s="99" t="s">
        <v>31</v>
      </c>
      <c r="L22" s="99" t="s">
        <v>32</v>
      </c>
      <c r="M22" s="99" t="s">
        <v>33</v>
      </c>
      <c r="N22" s="99" t="s">
        <v>205</v>
      </c>
      <c r="O22" s="108" t="s">
        <v>445</v>
      </c>
      <c r="P22" s="99" t="s">
        <v>36</v>
      </c>
      <c r="Q22" s="99" t="s">
        <v>192</v>
      </c>
      <c r="R22" s="104" t="s">
        <v>446</v>
      </c>
      <c r="S22" s="115" t="s">
        <v>447</v>
      </c>
      <c r="T22" s="108" t="s">
        <v>85</v>
      </c>
      <c r="U22" s="108" t="s">
        <v>41</v>
      </c>
      <c r="V22" s="108" t="s">
        <v>41</v>
      </c>
      <c r="W22" s="103" t="s">
        <v>446</v>
      </c>
      <c r="X22" s="108">
        <v>9766875146</v>
      </c>
      <c r="Y22" s="108" t="s">
        <v>447</v>
      </c>
      <c r="Z22" s="34" t="s">
        <v>85</v>
      </c>
      <c r="AA22" s="34" t="s">
        <v>41</v>
      </c>
      <c r="AB22" s="34"/>
      <c r="AC22" s="28" t="s">
        <v>635</v>
      </c>
      <c r="AD22" s="28"/>
      <c r="AE22" s="33" t="s">
        <v>510</v>
      </c>
      <c r="AF22" s="34"/>
      <c r="AG22" s="34" t="s">
        <v>448</v>
      </c>
      <c r="AH22" s="52">
        <v>824792912313</v>
      </c>
      <c r="AI22" s="52">
        <v>201003130021964</v>
      </c>
      <c r="AJ22" s="53" t="s">
        <v>51</v>
      </c>
      <c r="AK22" s="54">
        <v>9190</v>
      </c>
      <c r="AL22" s="73">
        <v>1900</v>
      </c>
      <c r="AM22" s="55">
        <f>+AK22+AL22</f>
        <v>11090</v>
      </c>
      <c r="AN22" s="56">
        <f t="shared" si="8"/>
        <v>11090</v>
      </c>
      <c r="AO22" s="55">
        <f>+AM22*20%</f>
        <v>2218</v>
      </c>
      <c r="AP22" s="55">
        <v>120</v>
      </c>
      <c r="AQ22" s="56">
        <f>SUM(AM22:AP22)</f>
        <v>24518</v>
      </c>
      <c r="AR22" s="29" t="s">
        <v>449</v>
      </c>
      <c r="AS22" s="57"/>
      <c r="AT22" s="33" t="s">
        <v>413</v>
      </c>
      <c r="AU22" s="58">
        <v>9766875146</v>
      </c>
      <c r="AV22" s="58">
        <v>9766875146</v>
      </c>
      <c r="AW22" s="59"/>
      <c r="AX22" s="34"/>
      <c r="AY22" s="62" t="s">
        <v>624</v>
      </c>
      <c r="AZ22" s="62" t="s">
        <v>624</v>
      </c>
      <c r="BA22" s="70" t="s">
        <v>649</v>
      </c>
      <c r="BB22" s="63" t="s">
        <v>631</v>
      </c>
      <c r="BC22" s="63" t="s">
        <v>631</v>
      </c>
      <c r="BD22" s="63" t="s">
        <v>631</v>
      </c>
    </row>
    <row r="23" spans="1:56" s="25" customFormat="1" ht="21.95" customHeight="1">
      <c r="A23" s="98">
        <v>20</v>
      </c>
      <c r="B23" s="104" t="s">
        <v>650</v>
      </c>
      <c r="C23" s="99" t="s">
        <v>600</v>
      </c>
      <c r="D23" s="100">
        <v>37712</v>
      </c>
      <c r="E23" s="99">
        <v>39244</v>
      </c>
      <c r="F23" s="99">
        <v>29003</v>
      </c>
      <c r="G23" s="101">
        <f t="shared" ca="1" si="0"/>
        <v>43</v>
      </c>
      <c r="H23" s="99" t="str">
        <f t="shared" ref="H23:I46" ca="1" si="9">DATEDIF(D23,TODAY(),"y") &amp; " years, " &amp; DATEDIF(D23,TODAY(),"ym") &amp; " months, " &amp; DATEDIF(D23,TODAY(),"md") &amp; " days"</f>
        <v>20 years, 1 months, 19 days</v>
      </c>
      <c r="I23" s="99" t="str">
        <f t="shared" ca="1" si="9"/>
        <v>15 years, 11 months, 9 days</v>
      </c>
      <c r="J23" s="112">
        <f t="shared" si="2"/>
        <v>50188</v>
      </c>
      <c r="K23" s="99" t="s">
        <v>31</v>
      </c>
      <c r="L23" s="99" t="s">
        <v>32</v>
      </c>
      <c r="M23" s="99" t="s">
        <v>33</v>
      </c>
      <c r="N23" s="99" t="s">
        <v>220</v>
      </c>
      <c r="O23" s="99" t="s">
        <v>35</v>
      </c>
      <c r="P23" s="99" t="s">
        <v>36</v>
      </c>
      <c r="Q23" s="99" t="s">
        <v>33</v>
      </c>
      <c r="R23" s="104" t="s">
        <v>221</v>
      </c>
      <c r="S23" s="102" t="s">
        <v>598</v>
      </c>
      <c r="T23" s="99" t="s">
        <v>169</v>
      </c>
      <c r="U23" s="99" t="s">
        <v>170</v>
      </c>
      <c r="V23" s="108" t="s">
        <v>170</v>
      </c>
      <c r="W23" s="103" t="s">
        <v>222</v>
      </c>
      <c r="X23" s="101">
        <v>8275592566</v>
      </c>
      <c r="Y23" s="99" t="s">
        <v>223</v>
      </c>
      <c r="Z23" s="28" t="s">
        <v>85</v>
      </c>
      <c r="AA23" s="28" t="s">
        <v>41</v>
      </c>
      <c r="AB23" s="87"/>
      <c r="AC23" s="28" t="s">
        <v>77</v>
      </c>
      <c r="AD23" s="88"/>
      <c r="AE23" s="89"/>
      <c r="AF23" s="50"/>
      <c r="AG23" s="34" t="s">
        <v>560</v>
      </c>
      <c r="AH23" s="52">
        <v>304120319514</v>
      </c>
      <c r="AI23" s="52">
        <v>201003130006670</v>
      </c>
      <c r="AJ23" s="53" t="s">
        <v>51</v>
      </c>
      <c r="AK23" s="54">
        <v>11360</v>
      </c>
      <c r="AL23" s="73">
        <v>2400</v>
      </c>
      <c r="AM23" s="55">
        <f>+AK23+AL23</f>
        <v>13760</v>
      </c>
      <c r="AN23" s="56">
        <f>+AM23*100%</f>
        <v>13760</v>
      </c>
      <c r="AO23" s="55">
        <f>+AM23*20%</f>
        <v>2752</v>
      </c>
      <c r="AP23" s="55">
        <v>120</v>
      </c>
      <c r="AQ23" s="56">
        <f>SUM(AM23:AP23)</f>
        <v>30392</v>
      </c>
      <c r="AR23" s="30" t="s">
        <v>455</v>
      </c>
      <c r="AS23" s="57" t="s">
        <v>456</v>
      </c>
      <c r="AT23" s="33" t="s">
        <v>457</v>
      </c>
      <c r="AU23" s="58">
        <v>8275592566</v>
      </c>
      <c r="AV23" s="58">
        <v>8275592566</v>
      </c>
      <c r="AW23" s="59"/>
      <c r="AX23" s="34" t="s">
        <v>651</v>
      </c>
      <c r="AY23" s="60">
        <v>39244</v>
      </c>
      <c r="AZ23" s="61" t="s">
        <v>634</v>
      </c>
      <c r="BA23" s="62" t="s">
        <v>624</v>
      </c>
      <c r="BB23" s="63">
        <v>25</v>
      </c>
      <c r="BC23" s="63">
        <v>0</v>
      </c>
      <c r="BD23" s="63">
        <f t="shared" ref="BD23:BD28" si="10">SUM(BB23:BC23)</f>
        <v>25</v>
      </c>
    </row>
    <row r="24" spans="1:56" s="25" customFormat="1" ht="21.95" customHeight="1">
      <c r="A24" s="98">
        <v>21</v>
      </c>
      <c r="B24" s="104" t="s">
        <v>224</v>
      </c>
      <c r="C24" s="99" t="s">
        <v>601</v>
      </c>
      <c r="D24" s="100">
        <v>35403</v>
      </c>
      <c r="E24" s="99">
        <v>38718</v>
      </c>
      <c r="F24" s="99">
        <v>25355</v>
      </c>
      <c r="G24" s="101">
        <f t="shared" ca="1" si="0"/>
        <v>53</v>
      </c>
      <c r="H24" s="99" t="str">
        <f t="shared" ca="1" si="9"/>
        <v>26 years, 5 months, 16 days</v>
      </c>
      <c r="I24" s="99" t="str">
        <f t="shared" ca="1" si="9"/>
        <v>17 years, 4 months, 19 days</v>
      </c>
      <c r="J24" s="112">
        <f t="shared" si="2"/>
        <v>46539</v>
      </c>
      <c r="K24" s="99" t="s">
        <v>31</v>
      </c>
      <c r="L24" s="99" t="s">
        <v>32</v>
      </c>
      <c r="M24" s="99" t="s">
        <v>33</v>
      </c>
      <c r="N24" s="99" t="s">
        <v>226</v>
      </c>
      <c r="O24" s="99" t="s">
        <v>35</v>
      </c>
      <c r="P24" s="99" t="s">
        <v>36</v>
      </c>
      <c r="Q24" s="99" t="s">
        <v>33</v>
      </c>
      <c r="R24" s="104" t="s">
        <v>227</v>
      </c>
      <c r="S24" s="102" t="s">
        <v>592</v>
      </c>
      <c r="T24" s="99" t="s">
        <v>169</v>
      </c>
      <c r="U24" s="99" t="s">
        <v>170</v>
      </c>
      <c r="V24" s="108" t="s">
        <v>170</v>
      </c>
      <c r="W24" s="103" t="s">
        <v>228</v>
      </c>
      <c r="X24" s="101">
        <v>9850528174</v>
      </c>
      <c r="Y24" s="99" t="s">
        <v>229</v>
      </c>
      <c r="Z24" s="28" t="s">
        <v>40</v>
      </c>
      <c r="AA24" s="28" t="s">
        <v>41</v>
      </c>
      <c r="AB24" s="50"/>
      <c r="AC24" s="90" t="s">
        <v>367</v>
      </c>
      <c r="AD24" s="90"/>
      <c r="AE24" s="51"/>
      <c r="AF24" s="50"/>
      <c r="AG24" s="34" t="s">
        <v>561</v>
      </c>
      <c r="AH24" s="52">
        <v>850443453445</v>
      </c>
      <c r="AI24" s="52">
        <v>201003130001184</v>
      </c>
      <c r="AJ24" s="53" t="s">
        <v>51</v>
      </c>
      <c r="AK24" s="54">
        <v>12210</v>
      </c>
      <c r="AL24" s="73">
        <v>2400</v>
      </c>
      <c r="AM24" s="55">
        <f>+AK24+AL24</f>
        <v>14610</v>
      </c>
      <c r="AN24" s="56">
        <f>+AM24*100%</f>
        <v>14610</v>
      </c>
      <c r="AO24" s="55">
        <f>+AM24*20%</f>
        <v>2922</v>
      </c>
      <c r="AP24" s="55">
        <v>120</v>
      </c>
      <c r="AQ24" s="56">
        <f>SUM(AM24:AP24)</f>
        <v>32262</v>
      </c>
      <c r="AR24" s="30" t="s">
        <v>459</v>
      </c>
      <c r="AS24" s="57" t="s">
        <v>460</v>
      </c>
      <c r="AT24" s="33" t="s">
        <v>461</v>
      </c>
      <c r="AU24" s="58">
        <v>9850528174</v>
      </c>
      <c r="AV24" s="58">
        <v>9850528174</v>
      </c>
      <c r="AW24" s="59"/>
      <c r="AX24" s="85" t="s">
        <v>652</v>
      </c>
      <c r="AY24" s="60">
        <v>38718</v>
      </c>
      <c r="AZ24" s="61" t="s">
        <v>259</v>
      </c>
      <c r="BA24" s="62" t="s">
        <v>624</v>
      </c>
      <c r="BB24" s="63">
        <v>1</v>
      </c>
      <c r="BC24" s="63">
        <v>1</v>
      </c>
      <c r="BD24" s="63">
        <f t="shared" si="10"/>
        <v>2</v>
      </c>
    </row>
    <row r="25" spans="1:56" s="25" customFormat="1" ht="21.95" customHeight="1">
      <c r="A25" s="98">
        <v>22</v>
      </c>
      <c r="B25" s="105" t="s">
        <v>462</v>
      </c>
      <c r="C25" s="116" t="s">
        <v>653</v>
      </c>
      <c r="D25" s="100">
        <v>40193</v>
      </c>
      <c r="E25" s="99">
        <v>43078</v>
      </c>
      <c r="F25" s="99">
        <v>28454</v>
      </c>
      <c r="G25" s="101">
        <f t="shared" ca="1" si="0"/>
        <v>45</v>
      </c>
      <c r="H25" s="99" t="str">
        <f t="shared" ca="1" si="9"/>
        <v>13 years, 4 months, 5 days</v>
      </c>
      <c r="I25" s="99" t="str">
        <f t="shared" ca="1" si="9"/>
        <v>5 years, 5 months, 11 days</v>
      </c>
      <c r="J25" s="112">
        <f t="shared" si="2"/>
        <v>49638</v>
      </c>
      <c r="K25" s="99" t="s">
        <v>31</v>
      </c>
      <c r="L25" s="99" t="s">
        <v>32</v>
      </c>
      <c r="M25" s="99" t="s">
        <v>33</v>
      </c>
      <c r="N25" s="99" t="s">
        <v>464</v>
      </c>
      <c r="O25" s="99" t="s">
        <v>35</v>
      </c>
      <c r="P25" s="99" t="s">
        <v>36</v>
      </c>
      <c r="Q25" s="99" t="s">
        <v>465</v>
      </c>
      <c r="R25" s="104" t="s">
        <v>466</v>
      </c>
      <c r="S25" s="102" t="s">
        <v>467</v>
      </c>
      <c r="T25" s="99" t="s">
        <v>468</v>
      </c>
      <c r="U25" s="99" t="s">
        <v>170</v>
      </c>
      <c r="V25" s="108" t="s">
        <v>170</v>
      </c>
      <c r="W25" s="103" t="s">
        <v>466</v>
      </c>
      <c r="X25" s="101">
        <v>9766035921</v>
      </c>
      <c r="Y25" s="99" t="s">
        <v>467</v>
      </c>
      <c r="Z25" s="28" t="s">
        <v>468</v>
      </c>
      <c r="AA25" s="28" t="s">
        <v>170</v>
      </c>
      <c r="AB25" s="28"/>
      <c r="AC25" s="86" t="s">
        <v>326</v>
      </c>
      <c r="AD25" s="86"/>
      <c r="AE25" s="51"/>
      <c r="AF25" s="50"/>
      <c r="AG25" s="50" t="s">
        <v>469</v>
      </c>
      <c r="AH25" s="52">
        <v>253396257373</v>
      </c>
      <c r="AI25" s="52"/>
      <c r="AJ25" s="53" t="s">
        <v>51</v>
      </c>
      <c r="AK25" s="54">
        <v>9820</v>
      </c>
      <c r="AL25" s="73">
        <v>2400</v>
      </c>
      <c r="AM25" s="55">
        <f>+AK25+AL25</f>
        <v>12220</v>
      </c>
      <c r="AN25" s="56">
        <f>+AM25*100%</f>
        <v>12220</v>
      </c>
      <c r="AO25" s="55">
        <f>+AM25*20%</f>
        <v>2444</v>
      </c>
      <c r="AP25" s="55">
        <v>4120</v>
      </c>
      <c r="AQ25" s="56">
        <f>SUM(AM25:AP25)</f>
        <v>31004</v>
      </c>
      <c r="AR25" s="29" t="s">
        <v>470</v>
      </c>
      <c r="AS25" s="57" t="s">
        <v>471</v>
      </c>
      <c r="AT25" s="33"/>
      <c r="AU25" s="49">
        <v>9766035921</v>
      </c>
      <c r="AV25" s="49">
        <v>9766035921</v>
      </c>
      <c r="AW25" s="59"/>
      <c r="AX25" s="34"/>
      <c r="AY25" s="62" t="s">
        <v>624</v>
      </c>
      <c r="AZ25" s="62" t="s">
        <v>624</v>
      </c>
      <c r="BA25" s="62" t="s">
        <v>624</v>
      </c>
      <c r="BB25" s="63">
        <v>7</v>
      </c>
      <c r="BC25" s="63">
        <v>10</v>
      </c>
      <c r="BD25" s="63">
        <f t="shared" si="10"/>
        <v>17</v>
      </c>
    </row>
    <row r="26" spans="1:56" s="25" customFormat="1" ht="21.95" customHeight="1">
      <c r="A26" s="98">
        <v>23</v>
      </c>
      <c r="B26" s="105" t="s">
        <v>602</v>
      </c>
      <c r="C26" s="116" t="s">
        <v>654</v>
      </c>
      <c r="D26" s="100">
        <v>41313</v>
      </c>
      <c r="E26" s="99">
        <v>44197</v>
      </c>
      <c r="F26" s="99">
        <v>31214</v>
      </c>
      <c r="G26" s="101">
        <f t="shared" ca="1" si="0"/>
        <v>37</v>
      </c>
      <c r="H26" s="99" t="str">
        <f t="shared" ca="1" si="9"/>
        <v>10 years, 3 months, 12 days</v>
      </c>
      <c r="I26" s="99" t="str">
        <f t="shared" ca="1" si="9"/>
        <v>2 years, 4 months, 19 days</v>
      </c>
      <c r="J26" s="112">
        <f t="shared" si="2"/>
        <v>52398</v>
      </c>
      <c r="K26" s="99" t="s">
        <v>31</v>
      </c>
      <c r="L26" s="99" t="s">
        <v>32</v>
      </c>
      <c r="M26" s="99" t="s">
        <v>33</v>
      </c>
      <c r="N26" s="99" t="s">
        <v>603</v>
      </c>
      <c r="O26" s="99" t="s">
        <v>35</v>
      </c>
      <c r="P26" s="99" t="s">
        <v>36</v>
      </c>
      <c r="Q26" s="99" t="s">
        <v>465</v>
      </c>
      <c r="R26" s="104" t="s">
        <v>604</v>
      </c>
      <c r="S26" s="102" t="s">
        <v>605</v>
      </c>
      <c r="T26" s="99" t="s">
        <v>605</v>
      </c>
      <c r="U26" s="99" t="s">
        <v>170</v>
      </c>
      <c r="V26" s="108" t="s">
        <v>170</v>
      </c>
      <c r="W26" s="104" t="s">
        <v>604</v>
      </c>
      <c r="X26" s="101">
        <v>9766488448</v>
      </c>
      <c r="Y26" s="99" t="s">
        <v>655</v>
      </c>
      <c r="Z26" s="28" t="s">
        <v>605</v>
      </c>
      <c r="AA26" s="28" t="s">
        <v>170</v>
      </c>
      <c r="AB26" s="28"/>
      <c r="AC26" s="28" t="s">
        <v>367</v>
      </c>
      <c r="AD26" s="28"/>
      <c r="AE26" s="51"/>
      <c r="AF26" s="50"/>
      <c r="AG26" s="50" t="s">
        <v>606</v>
      </c>
      <c r="AH26" s="52">
        <v>424674435563</v>
      </c>
      <c r="AI26" s="52">
        <v>103526</v>
      </c>
      <c r="AJ26" s="53"/>
      <c r="AK26" s="54"/>
      <c r="AL26" s="73"/>
      <c r="AM26" s="55"/>
      <c r="AN26" s="56"/>
      <c r="AO26" s="55"/>
      <c r="AP26" s="55"/>
      <c r="AQ26" s="56"/>
      <c r="AR26" s="91" t="s">
        <v>607</v>
      </c>
      <c r="AS26" s="57"/>
      <c r="AT26" s="33"/>
      <c r="AU26" s="49">
        <v>9766488448</v>
      </c>
      <c r="AV26" s="49">
        <v>9766488448</v>
      </c>
      <c r="AW26" s="59"/>
      <c r="AX26" s="34"/>
      <c r="AY26" s="62" t="s">
        <v>624</v>
      </c>
      <c r="AZ26" s="62" t="s">
        <v>624</v>
      </c>
      <c r="BA26" s="62" t="s">
        <v>624</v>
      </c>
      <c r="BB26" s="63">
        <v>0</v>
      </c>
      <c r="BC26" s="63">
        <v>0</v>
      </c>
      <c r="BD26" s="63">
        <f t="shared" si="10"/>
        <v>0</v>
      </c>
    </row>
    <row r="27" spans="1:56" s="72" customFormat="1" ht="21.95" customHeight="1">
      <c r="A27" s="98">
        <v>24</v>
      </c>
      <c r="B27" s="104" t="s">
        <v>230</v>
      </c>
      <c r="C27" s="99" t="s">
        <v>472</v>
      </c>
      <c r="D27" s="100">
        <v>36059</v>
      </c>
      <c r="E27" s="99">
        <v>37084</v>
      </c>
      <c r="F27" s="99">
        <v>26953</v>
      </c>
      <c r="G27" s="101">
        <f t="shared" ca="1" si="0"/>
        <v>49</v>
      </c>
      <c r="H27" s="99" t="str">
        <f t="shared" ca="1" si="9"/>
        <v>24 years, 7 months, 30 days</v>
      </c>
      <c r="I27" s="99" t="str">
        <f t="shared" ca="1" si="9"/>
        <v>21 years, 10 months, 8 days</v>
      </c>
      <c r="J27" s="112">
        <f t="shared" si="2"/>
        <v>48137</v>
      </c>
      <c r="K27" s="99" t="s">
        <v>31</v>
      </c>
      <c r="L27" s="99" t="s">
        <v>32</v>
      </c>
      <c r="M27" s="99" t="s">
        <v>33</v>
      </c>
      <c r="N27" s="99" t="s">
        <v>232</v>
      </c>
      <c r="O27" s="99" t="s">
        <v>35</v>
      </c>
      <c r="P27" s="99" t="s">
        <v>36</v>
      </c>
      <c r="Q27" s="99" t="s">
        <v>33</v>
      </c>
      <c r="R27" s="104" t="s">
        <v>473</v>
      </c>
      <c r="S27" s="102" t="s">
        <v>598</v>
      </c>
      <c r="T27" s="99" t="s">
        <v>169</v>
      </c>
      <c r="U27" s="99" t="s">
        <v>170</v>
      </c>
      <c r="V27" s="117" t="s">
        <v>41</v>
      </c>
      <c r="W27" s="118" t="s">
        <v>233</v>
      </c>
      <c r="X27" s="106">
        <v>9421132198</v>
      </c>
      <c r="Y27" s="117" t="s">
        <v>234</v>
      </c>
      <c r="Z27" s="31" t="s">
        <v>40</v>
      </c>
      <c r="AA27" s="31" t="s">
        <v>41</v>
      </c>
      <c r="AB27" s="74"/>
      <c r="AC27" s="31" t="s">
        <v>235</v>
      </c>
      <c r="AD27" s="31"/>
      <c r="AE27" s="84"/>
      <c r="AF27" s="74"/>
      <c r="AG27" s="69" t="s">
        <v>562</v>
      </c>
      <c r="AH27" s="75">
        <v>303744075867</v>
      </c>
      <c r="AI27" s="75">
        <v>201003130004782</v>
      </c>
      <c r="AJ27" s="76" t="s">
        <v>51</v>
      </c>
      <c r="AK27" s="77">
        <v>11360</v>
      </c>
      <c r="AL27" s="78">
        <v>2400</v>
      </c>
      <c r="AM27" s="67">
        <f t="shared" ref="AM27:AM32" si="11">+AK27+AL27</f>
        <v>13760</v>
      </c>
      <c r="AN27" s="68">
        <f>+AM27*100%</f>
        <v>13760</v>
      </c>
      <c r="AO27" s="67">
        <f>+AM27*20%</f>
        <v>2752</v>
      </c>
      <c r="AP27" s="67">
        <v>120</v>
      </c>
      <c r="AQ27" s="68">
        <f t="shared" ref="AQ27:AQ32" si="12">SUM(AM27:AP27)</f>
        <v>30392</v>
      </c>
      <c r="AR27" s="93" t="s">
        <v>474</v>
      </c>
      <c r="AS27" s="79" t="s">
        <v>475</v>
      </c>
      <c r="AT27" s="80" t="s">
        <v>476</v>
      </c>
      <c r="AU27" s="81">
        <v>9421132198</v>
      </c>
      <c r="AV27" s="81">
        <v>9421132198</v>
      </c>
      <c r="AW27" s="10"/>
      <c r="AX27" s="94" t="s">
        <v>656</v>
      </c>
      <c r="AY27" s="31">
        <v>39114</v>
      </c>
      <c r="AZ27" s="94" t="s">
        <v>259</v>
      </c>
      <c r="BA27" s="69" t="s">
        <v>624</v>
      </c>
      <c r="BB27" s="71">
        <v>25</v>
      </c>
      <c r="BC27" s="71">
        <v>0</v>
      </c>
      <c r="BD27" s="71">
        <f t="shared" si="10"/>
        <v>25</v>
      </c>
    </row>
    <row r="28" spans="1:56" s="25" customFormat="1" ht="21.95" customHeight="1">
      <c r="A28" s="98">
        <v>25</v>
      </c>
      <c r="B28" s="104" t="s">
        <v>236</v>
      </c>
      <c r="C28" s="99" t="s">
        <v>472</v>
      </c>
      <c r="D28" s="100">
        <v>38530</v>
      </c>
      <c r="E28" s="99">
        <v>39800</v>
      </c>
      <c r="F28" s="99">
        <v>27563</v>
      </c>
      <c r="G28" s="101">
        <f t="shared" ca="1" si="0"/>
        <v>47</v>
      </c>
      <c r="H28" s="99" t="str">
        <f t="shared" ca="1" si="9"/>
        <v>17 years, 10 months, 24 days</v>
      </c>
      <c r="I28" s="99" t="str">
        <f t="shared" ca="1" si="9"/>
        <v>14 years, 5 months, 2 days</v>
      </c>
      <c r="J28" s="112">
        <f t="shared" si="2"/>
        <v>48748</v>
      </c>
      <c r="K28" s="99" t="s">
        <v>31</v>
      </c>
      <c r="L28" s="99" t="s">
        <v>32</v>
      </c>
      <c r="M28" s="99" t="s">
        <v>33</v>
      </c>
      <c r="N28" s="99" t="s">
        <v>237</v>
      </c>
      <c r="O28" s="99" t="s">
        <v>35</v>
      </c>
      <c r="P28" s="99" t="s">
        <v>36</v>
      </c>
      <c r="Q28" s="99" t="s">
        <v>33</v>
      </c>
      <c r="R28" s="104" t="s">
        <v>477</v>
      </c>
      <c r="S28" s="102" t="s">
        <v>240</v>
      </c>
      <c r="T28" s="99" t="s">
        <v>60</v>
      </c>
      <c r="U28" s="99" t="s">
        <v>41</v>
      </c>
      <c r="V28" s="99" t="s">
        <v>41</v>
      </c>
      <c r="W28" s="103" t="s">
        <v>239</v>
      </c>
      <c r="X28" s="101">
        <v>9766703609</v>
      </c>
      <c r="Y28" s="99" t="s">
        <v>240</v>
      </c>
      <c r="Z28" s="28" t="s">
        <v>60</v>
      </c>
      <c r="AA28" s="28" t="s">
        <v>41</v>
      </c>
      <c r="AB28" s="50"/>
      <c r="AC28" s="28" t="s">
        <v>478</v>
      </c>
      <c r="AD28" s="28"/>
      <c r="AE28" s="51"/>
      <c r="AF28" s="50"/>
      <c r="AG28" s="50" t="s">
        <v>563</v>
      </c>
      <c r="AH28" s="52">
        <v>214764949335</v>
      </c>
      <c r="AI28" s="52">
        <v>201003130013432</v>
      </c>
      <c r="AJ28" s="53" t="s">
        <v>51</v>
      </c>
      <c r="AK28" s="54">
        <v>11820</v>
      </c>
      <c r="AL28" s="73">
        <v>2400</v>
      </c>
      <c r="AM28" s="55">
        <f t="shared" si="11"/>
        <v>14220</v>
      </c>
      <c r="AN28" s="56">
        <f>+AM28*100%</f>
        <v>14220</v>
      </c>
      <c r="AO28" s="55">
        <f>+AM28*20%</f>
        <v>2844</v>
      </c>
      <c r="AP28" s="55">
        <v>120</v>
      </c>
      <c r="AQ28" s="56">
        <f t="shared" si="12"/>
        <v>31404</v>
      </c>
      <c r="AR28" s="29" t="s">
        <v>479</v>
      </c>
      <c r="AS28" s="57" t="s">
        <v>480</v>
      </c>
      <c r="AT28" s="33" t="s">
        <v>476</v>
      </c>
      <c r="AU28" s="58">
        <v>9766703609</v>
      </c>
      <c r="AV28" s="65" t="s">
        <v>407</v>
      </c>
      <c r="AW28" s="59"/>
      <c r="AX28" s="85" t="s">
        <v>657</v>
      </c>
      <c r="AY28" s="28">
        <v>38902</v>
      </c>
      <c r="AZ28" s="85" t="s">
        <v>259</v>
      </c>
      <c r="BA28" s="34" t="s">
        <v>624</v>
      </c>
      <c r="BB28" s="63">
        <v>25</v>
      </c>
      <c r="BC28" s="63">
        <v>0</v>
      </c>
      <c r="BD28" s="63">
        <f t="shared" si="10"/>
        <v>25</v>
      </c>
    </row>
    <row r="29" spans="1:56" s="25" customFormat="1" ht="21.95" customHeight="1">
      <c r="A29" s="98">
        <v>26</v>
      </c>
      <c r="B29" s="104" t="s">
        <v>242</v>
      </c>
      <c r="C29" s="99" t="s">
        <v>472</v>
      </c>
      <c r="D29" s="100">
        <v>37949</v>
      </c>
      <c r="E29" s="99">
        <v>40302</v>
      </c>
      <c r="F29" s="99">
        <v>27489</v>
      </c>
      <c r="G29" s="101">
        <f t="shared" ca="1" si="0"/>
        <v>48</v>
      </c>
      <c r="H29" s="99" t="str">
        <f t="shared" ca="1" si="9"/>
        <v>19 years, 5 months, 27 days</v>
      </c>
      <c r="I29" s="99" t="str">
        <f t="shared" ca="1" si="9"/>
        <v>13 years, 0 months, 16 days</v>
      </c>
      <c r="J29" s="112">
        <f t="shared" si="2"/>
        <v>48674</v>
      </c>
      <c r="K29" s="99" t="s">
        <v>31</v>
      </c>
      <c r="L29" s="99" t="s">
        <v>32</v>
      </c>
      <c r="M29" s="99" t="s">
        <v>33</v>
      </c>
      <c r="N29" s="99" t="s">
        <v>237</v>
      </c>
      <c r="O29" s="99" t="s">
        <v>35</v>
      </c>
      <c r="P29" s="99" t="s">
        <v>36</v>
      </c>
      <c r="Q29" s="99" t="s">
        <v>33</v>
      </c>
      <c r="R29" s="104" t="s">
        <v>481</v>
      </c>
      <c r="S29" s="102" t="s">
        <v>110</v>
      </c>
      <c r="T29" s="99" t="s">
        <v>85</v>
      </c>
      <c r="U29" s="99" t="s">
        <v>41</v>
      </c>
      <c r="V29" s="99" t="s">
        <v>41</v>
      </c>
      <c r="W29" s="103" t="s">
        <v>244</v>
      </c>
      <c r="X29" s="101">
        <v>9673720401</v>
      </c>
      <c r="Y29" s="99" t="s">
        <v>110</v>
      </c>
      <c r="Z29" s="28" t="s">
        <v>85</v>
      </c>
      <c r="AA29" s="28" t="s">
        <v>41</v>
      </c>
      <c r="AB29" s="50"/>
      <c r="AC29" s="28" t="s">
        <v>241</v>
      </c>
      <c r="AD29" s="28"/>
      <c r="AE29" s="51"/>
      <c r="AF29" s="50"/>
      <c r="AG29" s="34" t="s">
        <v>564</v>
      </c>
      <c r="AH29" s="52">
        <v>384009540223</v>
      </c>
      <c r="AI29" s="52">
        <v>201003130015391</v>
      </c>
      <c r="AJ29" s="53" t="s">
        <v>51</v>
      </c>
      <c r="AK29" s="54">
        <v>12390</v>
      </c>
      <c r="AL29" s="73">
        <v>2400</v>
      </c>
      <c r="AM29" s="55">
        <f t="shared" si="11"/>
        <v>14790</v>
      </c>
      <c r="AN29" s="56">
        <f>+AM29*100%</f>
        <v>14790</v>
      </c>
      <c r="AO29" s="55">
        <f>+AM29*20%</f>
        <v>2958</v>
      </c>
      <c r="AP29" s="55">
        <v>120</v>
      </c>
      <c r="AQ29" s="56">
        <f t="shared" si="12"/>
        <v>32658</v>
      </c>
      <c r="AR29" s="29" t="s">
        <v>482</v>
      </c>
      <c r="AS29" s="57" t="s">
        <v>483</v>
      </c>
      <c r="AT29" s="33" t="s">
        <v>476</v>
      </c>
      <c r="AU29" s="58">
        <v>8788200420</v>
      </c>
      <c r="AV29" s="58">
        <v>9673720401</v>
      </c>
      <c r="AW29" s="59"/>
      <c r="AX29" s="34"/>
      <c r="AY29" s="62" t="s">
        <v>624</v>
      </c>
      <c r="AZ29" s="62" t="s">
        <v>624</v>
      </c>
      <c r="BA29" s="62" t="s">
        <v>624</v>
      </c>
      <c r="BB29" s="63" t="s">
        <v>643</v>
      </c>
      <c r="BC29" s="63" t="s">
        <v>643</v>
      </c>
      <c r="BD29" s="63" t="s">
        <v>643</v>
      </c>
    </row>
    <row r="30" spans="1:56" s="25" customFormat="1" ht="21.95" customHeight="1">
      <c r="A30" s="98">
        <v>27</v>
      </c>
      <c r="B30" s="104" t="s">
        <v>245</v>
      </c>
      <c r="C30" s="99" t="s">
        <v>472</v>
      </c>
      <c r="D30" s="100">
        <v>38737</v>
      </c>
      <c r="E30" s="99">
        <v>40656</v>
      </c>
      <c r="F30" s="99">
        <v>27444</v>
      </c>
      <c r="G30" s="101">
        <f t="shared" ca="1" si="0"/>
        <v>48</v>
      </c>
      <c r="H30" s="99" t="str">
        <f t="shared" ca="1" si="9"/>
        <v>17 years, 4 months, 0 days</v>
      </c>
      <c r="I30" s="99" t="str">
        <f t="shared" ca="1" si="9"/>
        <v>12 years, 0 months, 28 days</v>
      </c>
      <c r="J30" s="112">
        <f t="shared" si="2"/>
        <v>48629</v>
      </c>
      <c r="K30" s="99" t="s">
        <v>31</v>
      </c>
      <c r="L30" s="99" t="s">
        <v>32</v>
      </c>
      <c r="M30" s="99" t="s">
        <v>33</v>
      </c>
      <c r="N30" s="99" t="s">
        <v>237</v>
      </c>
      <c r="O30" s="99" t="s">
        <v>35</v>
      </c>
      <c r="P30" s="99" t="s">
        <v>36</v>
      </c>
      <c r="Q30" s="99" t="s">
        <v>33</v>
      </c>
      <c r="R30" s="104" t="s">
        <v>484</v>
      </c>
      <c r="S30" s="102" t="s">
        <v>598</v>
      </c>
      <c r="T30" s="99" t="s">
        <v>169</v>
      </c>
      <c r="U30" s="99" t="s">
        <v>170</v>
      </c>
      <c r="V30" s="99" t="s">
        <v>41</v>
      </c>
      <c r="W30" s="103" t="s">
        <v>246</v>
      </c>
      <c r="X30" s="101">
        <v>8380839719</v>
      </c>
      <c r="Y30" s="99" t="s">
        <v>247</v>
      </c>
      <c r="Z30" s="28" t="s">
        <v>40</v>
      </c>
      <c r="AA30" s="28" t="s">
        <v>41</v>
      </c>
      <c r="AB30" s="50"/>
      <c r="AC30" s="28" t="s">
        <v>241</v>
      </c>
      <c r="AD30" s="28"/>
      <c r="AE30" s="51"/>
      <c r="AF30" s="50"/>
      <c r="AG30" s="34" t="s">
        <v>565</v>
      </c>
      <c r="AH30" s="52">
        <v>512678226173</v>
      </c>
      <c r="AI30" s="52">
        <v>201003130016909</v>
      </c>
      <c r="AJ30" s="53" t="s">
        <v>51</v>
      </c>
      <c r="AK30" s="54">
        <v>11380</v>
      </c>
      <c r="AL30" s="73">
        <v>2400</v>
      </c>
      <c r="AM30" s="55">
        <f t="shared" si="11"/>
        <v>13780</v>
      </c>
      <c r="AN30" s="56">
        <f>+AM30*100%</f>
        <v>13780</v>
      </c>
      <c r="AO30" s="55">
        <f>+AM30*20%</f>
        <v>2756</v>
      </c>
      <c r="AP30" s="55">
        <v>120</v>
      </c>
      <c r="AQ30" s="56">
        <f t="shared" si="12"/>
        <v>30436</v>
      </c>
      <c r="AR30" s="30" t="s">
        <v>485</v>
      </c>
      <c r="AS30" s="57" t="s">
        <v>486</v>
      </c>
      <c r="AT30" s="33" t="s">
        <v>476</v>
      </c>
      <c r="AU30" s="58">
        <v>8380839719</v>
      </c>
      <c r="AV30" s="58">
        <v>8380839719</v>
      </c>
      <c r="AW30" s="59"/>
      <c r="AX30" s="34"/>
      <c r="AY30" s="62" t="s">
        <v>624</v>
      </c>
      <c r="AZ30" s="62" t="s">
        <v>624</v>
      </c>
      <c r="BA30" s="62" t="s">
        <v>624</v>
      </c>
      <c r="BB30" s="63" t="s">
        <v>643</v>
      </c>
      <c r="BC30" s="63" t="s">
        <v>643</v>
      </c>
      <c r="BD30" s="63" t="s">
        <v>643</v>
      </c>
    </row>
    <row r="31" spans="1:56" s="25" customFormat="1" ht="21.95" customHeight="1">
      <c r="A31" s="98">
        <v>28</v>
      </c>
      <c r="B31" s="104" t="s">
        <v>248</v>
      </c>
      <c r="C31" s="99" t="s">
        <v>472</v>
      </c>
      <c r="D31" s="100">
        <v>40999</v>
      </c>
      <c r="E31" s="99">
        <v>40999</v>
      </c>
      <c r="F31" s="99">
        <v>27912</v>
      </c>
      <c r="G31" s="101">
        <f t="shared" ca="1" si="0"/>
        <v>46</v>
      </c>
      <c r="H31" s="99" t="str">
        <f t="shared" ca="1" si="9"/>
        <v>11 years, 1 months, 20 days</v>
      </c>
      <c r="I31" s="99" t="str">
        <f t="shared" ca="1" si="9"/>
        <v>11 years, 1 months, 20 days</v>
      </c>
      <c r="J31" s="112">
        <f t="shared" si="2"/>
        <v>49096</v>
      </c>
      <c r="K31" s="99" t="s">
        <v>31</v>
      </c>
      <c r="L31" s="99" t="s">
        <v>32</v>
      </c>
      <c r="M31" s="99" t="s">
        <v>33</v>
      </c>
      <c r="N31" s="99" t="s">
        <v>237</v>
      </c>
      <c r="O31" s="99" t="s">
        <v>72</v>
      </c>
      <c r="P31" s="99" t="s">
        <v>36</v>
      </c>
      <c r="Q31" s="99" t="s">
        <v>33</v>
      </c>
      <c r="R31" s="104" t="s">
        <v>487</v>
      </c>
      <c r="S31" s="102" t="s">
        <v>598</v>
      </c>
      <c r="T31" s="99" t="s">
        <v>169</v>
      </c>
      <c r="U31" s="99" t="s">
        <v>170</v>
      </c>
      <c r="V31" s="99" t="s">
        <v>41</v>
      </c>
      <c r="W31" s="103" t="s">
        <v>250</v>
      </c>
      <c r="X31" s="101">
        <v>9960817065</v>
      </c>
      <c r="Y31" s="99" t="s">
        <v>251</v>
      </c>
      <c r="Z31" s="28" t="s">
        <v>40</v>
      </c>
      <c r="AA31" s="28" t="s">
        <v>41</v>
      </c>
      <c r="AB31" s="50"/>
      <c r="AC31" s="28" t="s">
        <v>241</v>
      </c>
      <c r="AD31" s="28"/>
      <c r="AE31" s="51"/>
      <c r="AF31" s="50"/>
      <c r="AG31" s="50" t="s">
        <v>566</v>
      </c>
      <c r="AH31" s="52">
        <v>486464603878</v>
      </c>
      <c r="AI31" s="52">
        <v>201003130017101</v>
      </c>
      <c r="AJ31" s="53" t="s">
        <v>51</v>
      </c>
      <c r="AK31" s="54">
        <v>15160</v>
      </c>
      <c r="AL31" s="73">
        <v>2400</v>
      </c>
      <c r="AM31" s="55">
        <f t="shared" si="11"/>
        <v>17560</v>
      </c>
      <c r="AN31" s="56">
        <f>+AM31*100%</f>
        <v>17560</v>
      </c>
      <c r="AO31" s="55">
        <f>+AM31*20%</f>
        <v>3512</v>
      </c>
      <c r="AP31" s="55">
        <v>120</v>
      </c>
      <c r="AQ31" s="56">
        <f t="shared" si="12"/>
        <v>38752</v>
      </c>
      <c r="AR31" s="29" t="s">
        <v>488</v>
      </c>
      <c r="AS31" s="57" t="s">
        <v>489</v>
      </c>
      <c r="AT31" s="33" t="s">
        <v>476</v>
      </c>
      <c r="AU31" s="58">
        <v>9960817065</v>
      </c>
      <c r="AV31" s="58">
        <v>9960817065</v>
      </c>
      <c r="AW31" s="59"/>
      <c r="AX31" s="34"/>
      <c r="AY31" s="62" t="s">
        <v>624</v>
      </c>
      <c r="AZ31" s="62" t="s">
        <v>624</v>
      </c>
      <c r="BA31" s="62" t="s">
        <v>624</v>
      </c>
      <c r="BB31" s="63" t="s">
        <v>643</v>
      </c>
      <c r="BC31" s="63" t="s">
        <v>643</v>
      </c>
      <c r="BD31" s="63" t="s">
        <v>643</v>
      </c>
    </row>
    <row r="32" spans="1:56" s="25" customFormat="1" ht="21.95" customHeight="1">
      <c r="A32" s="98">
        <v>29</v>
      </c>
      <c r="B32" s="104" t="s">
        <v>567</v>
      </c>
      <c r="C32" s="99" t="s">
        <v>472</v>
      </c>
      <c r="D32" s="100">
        <v>43729</v>
      </c>
      <c r="E32" s="100">
        <v>43729</v>
      </c>
      <c r="F32" s="99">
        <v>33806</v>
      </c>
      <c r="G32" s="101">
        <f t="shared" ca="1" si="0"/>
        <v>30</v>
      </c>
      <c r="H32" s="99" t="str">
        <f t="shared" ca="1" si="9"/>
        <v>3 years, 7 months, 30 days</v>
      </c>
      <c r="I32" s="99" t="str">
        <f t="shared" ca="1" si="9"/>
        <v>3 years, 7 months, 30 days</v>
      </c>
      <c r="J32" s="112">
        <f t="shared" si="2"/>
        <v>54990</v>
      </c>
      <c r="K32" s="99" t="s">
        <v>178</v>
      </c>
      <c r="L32" s="99" t="s">
        <v>180</v>
      </c>
      <c r="M32" s="99" t="s">
        <v>180</v>
      </c>
      <c r="N32" s="99" t="s">
        <v>568</v>
      </c>
      <c r="O32" s="99" t="s">
        <v>35</v>
      </c>
      <c r="P32" s="99" t="s">
        <v>36</v>
      </c>
      <c r="Q32" s="99" t="s">
        <v>180</v>
      </c>
      <c r="R32" s="104" t="s">
        <v>569</v>
      </c>
      <c r="S32" s="102" t="s">
        <v>595</v>
      </c>
      <c r="T32" s="99" t="s">
        <v>169</v>
      </c>
      <c r="U32" s="99" t="s">
        <v>170</v>
      </c>
      <c r="V32" s="99" t="s">
        <v>41</v>
      </c>
      <c r="W32" s="103" t="s">
        <v>570</v>
      </c>
      <c r="X32" s="101">
        <v>8698754998</v>
      </c>
      <c r="Y32" s="99" t="s">
        <v>213</v>
      </c>
      <c r="Z32" s="28" t="s">
        <v>571</v>
      </c>
      <c r="AA32" s="28" t="s">
        <v>41</v>
      </c>
      <c r="AB32" s="50"/>
      <c r="AC32" s="28" t="s">
        <v>241</v>
      </c>
      <c r="AD32" s="28"/>
      <c r="AE32" s="51"/>
      <c r="AF32" s="50"/>
      <c r="AG32" s="50" t="s">
        <v>572</v>
      </c>
      <c r="AH32" s="52">
        <v>730195734543</v>
      </c>
      <c r="AI32" s="52">
        <v>201103130017936</v>
      </c>
      <c r="AJ32" s="53" t="s">
        <v>658</v>
      </c>
      <c r="AK32" s="54">
        <v>18000</v>
      </c>
      <c r="AL32" s="73">
        <v>0</v>
      </c>
      <c r="AM32" s="55">
        <f t="shared" si="11"/>
        <v>18000</v>
      </c>
      <c r="AN32" s="56">
        <v>0</v>
      </c>
      <c r="AO32" s="55">
        <v>0</v>
      </c>
      <c r="AP32" s="55">
        <v>0</v>
      </c>
      <c r="AQ32" s="56">
        <f t="shared" si="12"/>
        <v>18000</v>
      </c>
      <c r="AR32" s="91" t="s">
        <v>573</v>
      </c>
      <c r="AS32" s="57"/>
      <c r="AT32" s="33" t="s">
        <v>476</v>
      </c>
      <c r="AU32" s="58">
        <v>8698754998</v>
      </c>
      <c r="AV32" s="58">
        <v>8698754998</v>
      </c>
      <c r="AW32" s="59"/>
      <c r="AX32" s="34"/>
      <c r="AY32" s="62" t="s">
        <v>624</v>
      </c>
      <c r="AZ32" s="62" t="s">
        <v>624</v>
      </c>
      <c r="BA32" s="62" t="s">
        <v>624</v>
      </c>
      <c r="BB32" s="63" t="s">
        <v>643</v>
      </c>
      <c r="BC32" s="63" t="s">
        <v>643</v>
      </c>
      <c r="BD32" s="63" t="s">
        <v>643</v>
      </c>
    </row>
    <row r="33" spans="1:56" s="25" customFormat="1" ht="21.95" customHeight="1">
      <c r="A33" s="98">
        <v>30</v>
      </c>
      <c r="B33" s="104" t="s">
        <v>659</v>
      </c>
      <c r="C33" s="99" t="s">
        <v>472</v>
      </c>
      <c r="D33" s="100">
        <v>37539</v>
      </c>
      <c r="E33" s="100">
        <v>44281</v>
      </c>
      <c r="F33" s="99">
        <v>27912</v>
      </c>
      <c r="G33" s="101">
        <f t="shared" ca="1" si="0"/>
        <v>46</v>
      </c>
      <c r="H33" s="99" t="str">
        <f t="shared" ca="1" si="9"/>
        <v>20 years, 7 months, 10 days</v>
      </c>
      <c r="I33" s="99" t="str">
        <f t="shared" ca="1" si="9"/>
        <v>2 years, 1 months, 25 days</v>
      </c>
      <c r="J33" s="112">
        <f t="shared" si="2"/>
        <v>49096</v>
      </c>
      <c r="K33" s="99" t="s">
        <v>31</v>
      </c>
      <c r="L33" s="99" t="s">
        <v>32</v>
      </c>
      <c r="M33" s="99" t="s">
        <v>33</v>
      </c>
      <c r="N33" s="99" t="s">
        <v>660</v>
      </c>
      <c r="O33" s="99" t="s">
        <v>35</v>
      </c>
      <c r="P33" s="99" t="s">
        <v>36</v>
      </c>
      <c r="Q33" s="99" t="s">
        <v>33</v>
      </c>
      <c r="R33" s="104" t="s">
        <v>661</v>
      </c>
      <c r="S33" s="102" t="s">
        <v>84</v>
      </c>
      <c r="T33" s="99" t="s">
        <v>85</v>
      </c>
      <c r="U33" s="99" t="s">
        <v>41</v>
      </c>
      <c r="V33" s="99" t="s">
        <v>662</v>
      </c>
      <c r="W33" s="103" t="s">
        <v>661</v>
      </c>
      <c r="X33" s="101"/>
      <c r="Y33" s="102" t="s">
        <v>84</v>
      </c>
      <c r="Z33" s="28" t="s">
        <v>85</v>
      </c>
      <c r="AA33" s="28" t="s">
        <v>41</v>
      </c>
      <c r="AB33" s="50"/>
      <c r="AC33" s="28" t="s">
        <v>279</v>
      </c>
      <c r="AD33" s="28"/>
      <c r="AE33" s="51"/>
      <c r="AF33" s="50"/>
      <c r="AG33" s="50"/>
      <c r="AH33" s="52"/>
      <c r="AI33" s="52"/>
      <c r="AJ33" s="53"/>
      <c r="AK33" s="54"/>
      <c r="AL33" s="73"/>
      <c r="AM33" s="55"/>
      <c r="AN33" s="56"/>
      <c r="AO33" s="55"/>
      <c r="AP33" s="55"/>
      <c r="AQ33" s="56"/>
      <c r="AR33" s="91"/>
      <c r="AS33" s="57"/>
      <c r="AT33" s="33"/>
      <c r="AU33" s="58"/>
      <c r="AV33" s="58"/>
      <c r="AW33" s="59"/>
      <c r="AX33" s="34" t="s">
        <v>663</v>
      </c>
      <c r="AY33" s="60">
        <v>43878</v>
      </c>
      <c r="AZ33" s="61" t="s">
        <v>664</v>
      </c>
      <c r="BA33" s="62" t="s">
        <v>624</v>
      </c>
      <c r="BB33" s="63" t="s">
        <v>643</v>
      </c>
      <c r="BC33" s="63" t="s">
        <v>643</v>
      </c>
      <c r="BD33" s="63" t="s">
        <v>643</v>
      </c>
    </row>
    <row r="34" spans="1:56" s="25" customFormat="1" ht="21.95" customHeight="1">
      <c r="A34" s="98">
        <v>31</v>
      </c>
      <c r="B34" s="104" t="s">
        <v>252</v>
      </c>
      <c r="C34" s="99" t="s">
        <v>490</v>
      </c>
      <c r="D34" s="113">
        <v>41842</v>
      </c>
      <c r="E34" s="112">
        <v>41842</v>
      </c>
      <c r="F34" s="112">
        <v>34454</v>
      </c>
      <c r="G34" s="101">
        <f t="shared" ca="1" si="0"/>
        <v>29</v>
      </c>
      <c r="H34" s="99" t="str">
        <f t="shared" ca="1" si="9"/>
        <v>8 years, 9 months, 29 days</v>
      </c>
      <c r="I34" s="99" t="str">
        <f t="shared" ca="1" si="9"/>
        <v>8 years, 9 months, 29 days</v>
      </c>
      <c r="J34" s="112">
        <f t="shared" si="2"/>
        <v>55639</v>
      </c>
      <c r="K34" s="99" t="s">
        <v>31</v>
      </c>
      <c r="L34" s="99" t="s">
        <v>32</v>
      </c>
      <c r="M34" s="99" t="s">
        <v>33</v>
      </c>
      <c r="N34" s="99" t="s">
        <v>254</v>
      </c>
      <c r="O34" s="99" t="s">
        <v>35</v>
      </c>
      <c r="P34" s="99" t="s">
        <v>36</v>
      </c>
      <c r="Q34" s="99" t="s">
        <v>180</v>
      </c>
      <c r="R34" s="104" t="s">
        <v>491</v>
      </c>
      <c r="S34" s="102" t="s">
        <v>665</v>
      </c>
      <c r="T34" s="99" t="s">
        <v>169</v>
      </c>
      <c r="U34" s="99" t="s">
        <v>170</v>
      </c>
      <c r="V34" s="99" t="s">
        <v>41</v>
      </c>
      <c r="W34" s="103" t="s">
        <v>255</v>
      </c>
      <c r="X34" s="101">
        <v>8308386368</v>
      </c>
      <c r="Y34" s="99" t="s">
        <v>256</v>
      </c>
      <c r="Z34" s="28" t="s">
        <v>60</v>
      </c>
      <c r="AA34" s="28" t="s">
        <v>41</v>
      </c>
      <c r="AB34" s="50"/>
      <c r="AC34" s="28" t="s">
        <v>257</v>
      </c>
      <c r="AD34" s="28"/>
      <c r="AE34" s="95"/>
      <c r="AF34" s="50"/>
      <c r="AG34" s="50" t="s">
        <v>574</v>
      </c>
      <c r="AH34" s="52">
        <v>312688972065</v>
      </c>
      <c r="AI34" s="52">
        <v>201003130020153</v>
      </c>
      <c r="AJ34" s="53"/>
      <c r="AK34" s="54">
        <v>6310</v>
      </c>
      <c r="AL34" s="73">
        <v>1900</v>
      </c>
      <c r="AM34" s="55">
        <f t="shared" ref="AM34:AM43" si="13">+AK34+AL34</f>
        <v>8210</v>
      </c>
      <c r="AN34" s="56">
        <f t="shared" ref="AN34:AN43" si="14">+AM34*100%</f>
        <v>8210</v>
      </c>
      <c r="AO34" s="55">
        <f t="shared" ref="AO34:AO43" si="15">+AM34*20%</f>
        <v>1642</v>
      </c>
      <c r="AP34" s="55">
        <v>120</v>
      </c>
      <c r="AQ34" s="56">
        <f t="shared" ref="AQ34:AQ43" si="16">SUM(AM34:AP34)</f>
        <v>18182</v>
      </c>
      <c r="AR34" s="30" t="s">
        <v>492</v>
      </c>
      <c r="AS34" s="57" t="s">
        <v>493</v>
      </c>
      <c r="AT34" s="33" t="s">
        <v>494</v>
      </c>
      <c r="AU34" s="65">
        <v>8308386368</v>
      </c>
      <c r="AV34" s="65">
        <v>8308386368</v>
      </c>
      <c r="AW34" s="59"/>
      <c r="AX34" s="34"/>
      <c r="AY34" s="62" t="s">
        <v>624</v>
      </c>
      <c r="AZ34" s="62" t="s">
        <v>624</v>
      </c>
      <c r="BA34" s="62" t="s">
        <v>624</v>
      </c>
      <c r="BB34" s="63">
        <v>20</v>
      </c>
      <c r="BC34" s="63">
        <v>0</v>
      </c>
      <c r="BD34" s="63">
        <f>SUM(BB34:BC34)</f>
        <v>20</v>
      </c>
    </row>
    <row r="35" spans="1:56" s="25" customFormat="1" ht="21.95" customHeight="1">
      <c r="A35" s="98">
        <v>32</v>
      </c>
      <c r="B35" s="105" t="s">
        <v>271</v>
      </c>
      <c r="C35" s="116" t="s">
        <v>259</v>
      </c>
      <c r="D35" s="100">
        <v>34040</v>
      </c>
      <c r="E35" s="99">
        <v>38355</v>
      </c>
      <c r="F35" s="99">
        <v>26330</v>
      </c>
      <c r="G35" s="101">
        <f t="shared" ca="1" si="0"/>
        <v>51</v>
      </c>
      <c r="H35" s="99" t="str">
        <f t="shared" ca="1" si="9"/>
        <v>30 years, 2 months, 8 days</v>
      </c>
      <c r="I35" s="99" t="str">
        <f t="shared" ca="1" si="9"/>
        <v>18 years, 4 months, 17 days</v>
      </c>
      <c r="J35" s="112">
        <f t="shared" si="2"/>
        <v>47515</v>
      </c>
      <c r="K35" s="99" t="s">
        <v>31</v>
      </c>
      <c r="L35" s="99" t="s">
        <v>32</v>
      </c>
      <c r="M35" s="99" t="s">
        <v>33</v>
      </c>
      <c r="N35" s="99" t="s">
        <v>272</v>
      </c>
      <c r="O35" s="99" t="s">
        <v>35</v>
      </c>
      <c r="P35" s="99" t="s">
        <v>36</v>
      </c>
      <c r="Q35" s="99" t="s">
        <v>33</v>
      </c>
      <c r="R35" s="104" t="s">
        <v>273</v>
      </c>
      <c r="S35" s="102" t="s">
        <v>598</v>
      </c>
      <c r="T35" s="99" t="s">
        <v>169</v>
      </c>
      <c r="U35" s="99" t="s">
        <v>170</v>
      </c>
      <c r="V35" s="99" t="s">
        <v>41</v>
      </c>
      <c r="W35" s="103" t="s">
        <v>274</v>
      </c>
      <c r="X35" s="101">
        <v>9689439042</v>
      </c>
      <c r="Y35" s="99" t="s">
        <v>251</v>
      </c>
      <c r="Z35" s="28" t="s">
        <v>40</v>
      </c>
      <c r="AA35" s="28" t="s">
        <v>41</v>
      </c>
      <c r="AB35" s="50"/>
      <c r="AC35" s="28" t="s">
        <v>551</v>
      </c>
      <c r="AD35" s="28"/>
      <c r="AE35" s="51"/>
      <c r="AF35" s="50"/>
      <c r="AG35" s="34" t="s">
        <v>575</v>
      </c>
      <c r="AH35" s="52">
        <v>994335050879</v>
      </c>
      <c r="AI35" s="52">
        <v>201003130008446</v>
      </c>
      <c r="AJ35" s="53"/>
      <c r="AK35" s="54">
        <v>11680</v>
      </c>
      <c r="AL35" s="73">
        <v>2000</v>
      </c>
      <c r="AM35" s="55">
        <f t="shared" si="13"/>
        <v>13680</v>
      </c>
      <c r="AN35" s="56">
        <f t="shared" si="14"/>
        <v>13680</v>
      </c>
      <c r="AO35" s="55">
        <f t="shared" si="15"/>
        <v>2736</v>
      </c>
      <c r="AP35" s="55">
        <v>120</v>
      </c>
      <c r="AQ35" s="56">
        <f t="shared" si="16"/>
        <v>30216</v>
      </c>
      <c r="AR35" s="30" t="s">
        <v>495</v>
      </c>
      <c r="AS35" s="57" t="s">
        <v>496</v>
      </c>
      <c r="AT35" s="33" t="s">
        <v>405</v>
      </c>
      <c r="AU35" s="58">
        <v>9689439042</v>
      </c>
      <c r="AV35" s="58">
        <v>9689439042</v>
      </c>
      <c r="AW35" s="59"/>
      <c r="AX35" s="34"/>
      <c r="AY35" s="62" t="s">
        <v>624</v>
      </c>
      <c r="AZ35" s="62" t="s">
        <v>624</v>
      </c>
      <c r="BA35" s="62" t="s">
        <v>624</v>
      </c>
      <c r="BB35" s="63">
        <v>25</v>
      </c>
      <c r="BC35" s="63">
        <v>0</v>
      </c>
      <c r="BD35" s="63">
        <f>SUM(BB35:BC35)</f>
        <v>25</v>
      </c>
    </row>
    <row r="36" spans="1:56" s="25" customFormat="1" ht="21.95" customHeight="1">
      <c r="A36" s="98">
        <v>33</v>
      </c>
      <c r="B36" s="104" t="s">
        <v>275</v>
      </c>
      <c r="C36" s="99" t="s">
        <v>259</v>
      </c>
      <c r="D36" s="100">
        <v>34366</v>
      </c>
      <c r="E36" s="99">
        <v>37058</v>
      </c>
      <c r="F36" s="99">
        <v>25355</v>
      </c>
      <c r="G36" s="101">
        <f t="shared" ca="1" si="0"/>
        <v>53</v>
      </c>
      <c r="H36" s="99" t="str">
        <f t="shared" ca="1" si="9"/>
        <v>29 years, 3 months, 19 days</v>
      </c>
      <c r="I36" s="99" t="str">
        <f t="shared" ca="1" si="9"/>
        <v>21 years, 11 months, 4 days</v>
      </c>
      <c r="J36" s="112">
        <f t="shared" si="2"/>
        <v>46539</v>
      </c>
      <c r="K36" s="99" t="s">
        <v>31</v>
      </c>
      <c r="L36" s="99" t="s">
        <v>32</v>
      </c>
      <c r="M36" s="99" t="s">
        <v>33</v>
      </c>
      <c r="N36" s="99" t="s">
        <v>276</v>
      </c>
      <c r="O36" s="99" t="s">
        <v>35</v>
      </c>
      <c r="P36" s="99" t="s">
        <v>36</v>
      </c>
      <c r="Q36" s="99" t="s">
        <v>33</v>
      </c>
      <c r="R36" s="104" t="s">
        <v>497</v>
      </c>
      <c r="S36" s="102" t="s">
        <v>278</v>
      </c>
      <c r="T36" s="99" t="s">
        <v>60</v>
      </c>
      <c r="U36" s="99" t="s">
        <v>41</v>
      </c>
      <c r="V36" s="99" t="s">
        <v>41</v>
      </c>
      <c r="W36" s="103" t="s">
        <v>277</v>
      </c>
      <c r="X36" s="101">
        <v>9503051038</v>
      </c>
      <c r="Y36" s="99" t="s">
        <v>278</v>
      </c>
      <c r="Z36" s="28" t="s">
        <v>60</v>
      </c>
      <c r="AA36" s="28" t="s">
        <v>41</v>
      </c>
      <c r="AB36" s="50"/>
      <c r="AC36" s="28" t="s">
        <v>279</v>
      </c>
      <c r="AD36" s="28"/>
      <c r="AE36" s="51"/>
      <c r="AF36" s="50"/>
      <c r="AG36" s="50" t="s">
        <v>576</v>
      </c>
      <c r="AH36" s="52">
        <v>625563786304</v>
      </c>
      <c r="AI36" s="52">
        <v>201003130004781</v>
      </c>
      <c r="AJ36" s="53"/>
      <c r="AK36" s="54">
        <v>12100</v>
      </c>
      <c r="AL36" s="73">
        <v>2000</v>
      </c>
      <c r="AM36" s="55">
        <f t="shared" si="13"/>
        <v>14100</v>
      </c>
      <c r="AN36" s="56">
        <f t="shared" si="14"/>
        <v>14100</v>
      </c>
      <c r="AO36" s="55">
        <f t="shared" si="15"/>
        <v>2820</v>
      </c>
      <c r="AP36" s="55">
        <v>120</v>
      </c>
      <c r="AQ36" s="56">
        <f t="shared" si="16"/>
        <v>31140</v>
      </c>
      <c r="AR36" s="30" t="s">
        <v>407</v>
      </c>
      <c r="AS36" s="57" t="s">
        <v>498</v>
      </c>
      <c r="AT36" s="33" t="s">
        <v>405</v>
      </c>
      <c r="AU36" s="58">
        <v>9637744459</v>
      </c>
      <c r="AV36" s="65" t="s">
        <v>407</v>
      </c>
      <c r="AW36" s="59" t="s">
        <v>428</v>
      </c>
      <c r="AX36" s="34"/>
      <c r="AY36" s="62" t="s">
        <v>624</v>
      </c>
      <c r="AZ36" s="62" t="s">
        <v>624</v>
      </c>
      <c r="BA36" s="62" t="s">
        <v>624</v>
      </c>
      <c r="BB36" s="63">
        <v>0</v>
      </c>
      <c r="BC36" s="63">
        <v>0</v>
      </c>
      <c r="BD36" s="63">
        <f>SUM(BB36:BC36)</f>
        <v>0</v>
      </c>
    </row>
    <row r="37" spans="1:56" s="25" customFormat="1" ht="21.95" customHeight="1">
      <c r="A37" s="98">
        <v>34</v>
      </c>
      <c r="B37" s="104" t="s">
        <v>666</v>
      </c>
      <c r="C37" s="99" t="s">
        <v>259</v>
      </c>
      <c r="D37" s="100">
        <v>34792</v>
      </c>
      <c r="E37" s="99">
        <v>37058</v>
      </c>
      <c r="F37" s="99">
        <v>24990</v>
      </c>
      <c r="G37" s="101">
        <f t="shared" ca="1" si="0"/>
        <v>54</v>
      </c>
      <c r="H37" s="99" t="str">
        <f t="shared" ca="1" si="9"/>
        <v>28 years, 1 months, 17 days</v>
      </c>
      <c r="I37" s="99" t="str">
        <f t="shared" ca="1" si="9"/>
        <v>21 years, 11 months, 4 days</v>
      </c>
      <c r="J37" s="112">
        <f t="shared" si="2"/>
        <v>46174</v>
      </c>
      <c r="K37" s="99" t="s">
        <v>31</v>
      </c>
      <c r="L37" s="99" t="s">
        <v>32</v>
      </c>
      <c r="M37" s="99" t="s">
        <v>33</v>
      </c>
      <c r="N37" s="99" t="s">
        <v>281</v>
      </c>
      <c r="O37" s="99" t="s">
        <v>282</v>
      </c>
      <c r="P37" s="99" t="s">
        <v>129</v>
      </c>
      <c r="Q37" s="99" t="s">
        <v>33</v>
      </c>
      <c r="R37" s="104" t="s">
        <v>499</v>
      </c>
      <c r="S37" s="102" t="s">
        <v>598</v>
      </c>
      <c r="T37" s="99" t="s">
        <v>169</v>
      </c>
      <c r="U37" s="99" t="s">
        <v>170</v>
      </c>
      <c r="V37" s="99" t="s">
        <v>41</v>
      </c>
      <c r="W37" s="103" t="s">
        <v>284</v>
      </c>
      <c r="X37" s="101">
        <v>9766542047</v>
      </c>
      <c r="Y37" s="99" t="s">
        <v>285</v>
      </c>
      <c r="Z37" s="28" t="s">
        <v>85</v>
      </c>
      <c r="AA37" s="28" t="s">
        <v>41</v>
      </c>
      <c r="AB37" s="50"/>
      <c r="AC37" s="28" t="s">
        <v>270</v>
      </c>
      <c r="AD37" s="28"/>
      <c r="AE37" s="51"/>
      <c r="AF37" s="50"/>
      <c r="AG37" s="50" t="s">
        <v>577</v>
      </c>
      <c r="AH37" s="52">
        <v>507266786108</v>
      </c>
      <c r="AI37" s="52">
        <v>201003130004780</v>
      </c>
      <c r="AJ37" s="53"/>
      <c r="AK37" s="54">
        <v>11830</v>
      </c>
      <c r="AL37" s="73">
        <v>2000</v>
      </c>
      <c r="AM37" s="55">
        <f t="shared" si="13"/>
        <v>13830</v>
      </c>
      <c r="AN37" s="56">
        <f t="shared" si="14"/>
        <v>13830</v>
      </c>
      <c r="AO37" s="55">
        <f t="shared" si="15"/>
        <v>2766</v>
      </c>
      <c r="AP37" s="55">
        <v>120</v>
      </c>
      <c r="AQ37" s="56">
        <f t="shared" si="16"/>
        <v>30546</v>
      </c>
      <c r="AR37" s="29" t="s">
        <v>500</v>
      </c>
      <c r="AS37" s="57" t="s">
        <v>501</v>
      </c>
      <c r="AT37" s="33" t="s">
        <v>405</v>
      </c>
      <c r="AU37" s="58">
        <v>9766542047</v>
      </c>
      <c r="AV37" s="58">
        <v>9766542047</v>
      </c>
      <c r="AW37" s="59" t="s">
        <v>428</v>
      </c>
      <c r="AX37" s="34"/>
      <c r="AY37" s="62" t="s">
        <v>624</v>
      </c>
      <c r="AZ37" s="62" t="s">
        <v>624</v>
      </c>
      <c r="BA37" s="62" t="s">
        <v>624</v>
      </c>
      <c r="BB37" s="63" t="s">
        <v>643</v>
      </c>
      <c r="BC37" s="63" t="s">
        <v>643</v>
      </c>
      <c r="BD37" s="63" t="s">
        <v>643</v>
      </c>
    </row>
    <row r="38" spans="1:56" s="25" customFormat="1" ht="21.95" customHeight="1">
      <c r="A38" s="98">
        <v>35</v>
      </c>
      <c r="B38" s="109" t="s">
        <v>609</v>
      </c>
      <c r="C38" s="116" t="s">
        <v>259</v>
      </c>
      <c r="D38" s="100">
        <v>38139</v>
      </c>
      <c r="E38" s="99">
        <v>38139</v>
      </c>
      <c r="F38" s="99">
        <v>25720</v>
      </c>
      <c r="G38" s="101">
        <f t="shared" ca="1" si="0"/>
        <v>52</v>
      </c>
      <c r="H38" s="99" t="str">
        <f t="shared" ca="1" si="9"/>
        <v>18 years, 11 months, 19 days</v>
      </c>
      <c r="I38" s="99" t="str">
        <f t="shared" ca="1" si="9"/>
        <v>18 years, 11 months, 19 days</v>
      </c>
      <c r="J38" s="112">
        <f t="shared" si="2"/>
        <v>46905</v>
      </c>
      <c r="K38" s="99" t="s">
        <v>31</v>
      </c>
      <c r="L38" s="99" t="s">
        <v>32</v>
      </c>
      <c r="M38" s="99" t="s">
        <v>33</v>
      </c>
      <c r="N38" s="99" t="s">
        <v>291</v>
      </c>
      <c r="O38" s="99" t="s">
        <v>265</v>
      </c>
      <c r="P38" s="99" t="s">
        <v>266</v>
      </c>
      <c r="Q38" s="99" t="s">
        <v>33</v>
      </c>
      <c r="R38" s="104" t="s">
        <v>502</v>
      </c>
      <c r="S38" s="102" t="s">
        <v>294</v>
      </c>
      <c r="T38" s="99" t="s">
        <v>295</v>
      </c>
      <c r="U38" s="99" t="s">
        <v>170</v>
      </c>
      <c r="V38" s="99" t="s">
        <v>170</v>
      </c>
      <c r="W38" s="103" t="s">
        <v>293</v>
      </c>
      <c r="X38" s="101">
        <v>9766437993</v>
      </c>
      <c r="Y38" s="99" t="s">
        <v>294</v>
      </c>
      <c r="Z38" s="28" t="s">
        <v>295</v>
      </c>
      <c r="AA38" s="28" t="s">
        <v>170</v>
      </c>
      <c r="AB38" s="50"/>
      <c r="AC38" s="28" t="s">
        <v>279</v>
      </c>
      <c r="AD38" s="28"/>
      <c r="AE38" s="51"/>
      <c r="AF38" s="50"/>
      <c r="AG38" s="34" t="s">
        <v>578</v>
      </c>
      <c r="AH38" s="52">
        <v>427277172137</v>
      </c>
      <c r="AI38" s="52">
        <v>201003130006634</v>
      </c>
      <c r="AJ38" s="53"/>
      <c r="AK38" s="54">
        <v>9770</v>
      </c>
      <c r="AL38" s="73">
        <v>2000</v>
      </c>
      <c r="AM38" s="55">
        <f t="shared" si="13"/>
        <v>11770</v>
      </c>
      <c r="AN38" s="56">
        <f t="shared" si="14"/>
        <v>11770</v>
      </c>
      <c r="AO38" s="55">
        <f t="shared" si="15"/>
        <v>2354</v>
      </c>
      <c r="AP38" s="55">
        <v>120</v>
      </c>
      <c r="AQ38" s="56">
        <f t="shared" si="16"/>
        <v>26014</v>
      </c>
      <c r="AR38" s="30" t="s">
        <v>503</v>
      </c>
      <c r="AS38" s="57" t="s">
        <v>504</v>
      </c>
      <c r="AT38" s="33" t="s">
        <v>405</v>
      </c>
      <c r="AU38" s="58">
        <v>9766437993</v>
      </c>
      <c r="AV38" s="65" t="s">
        <v>407</v>
      </c>
      <c r="AW38" s="59"/>
      <c r="AX38" s="34"/>
      <c r="AY38" s="62" t="s">
        <v>624</v>
      </c>
      <c r="AZ38" s="62" t="s">
        <v>624</v>
      </c>
      <c r="BA38" s="62" t="s">
        <v>624</v>
      </c>
      <c r="BB38" s="63">
        <v>0</v>
      </c>
      <c r="BC38" s="63">
        <v>0</v>
      </c>
      <c r="BD38" s="63">
        <f>SUM(BB38:BC38)</f>
        <v>0</v>
      </c>
    </row>
    <row r="39" spans="1:56" s="25" customFormat="1" ht="21.95" customHeight="1">
      <c r="A39" s="98">
        <v>36</v>
      </c>
      <c r="B39" s="104" t="s">
        <v>505</v>
      </c>
      <c r="C39" s="99" t="s">
        <v>259</v>
      </c>
      <c r="D39" s="100">
        <v>38839</v>
      </c>
      <c r="E39" s="99">
        <v>38839</v>
      </c>
      <c r="F39" s="99">
        <v>28883</v>
      </c>
      <c r="G39" s="101">
        <f t="shared" ca="1" si="0"/>
        <v>44</v>
      </c>
      <c r="H39" s="99" t="str">
        <f t="shared" ca="1" si="9"/>
        <v>17 years, 0 months, 18 days</v>
      </c>
      <c r="I39" s="99" t="str">
        <f t="shared" ca="1" si="9"/>
        <v>17 years, 0 months, 18 days</v>
      </c>
      <c r="J39" s="112">
        <f t="shared" si="2"/>
        <v>50068</v>
      </c>
      <c r="K39" s="99" t="s">
        <v>31</v>
      </c>
      <c r="L39" s="99" t="s">
        <v>32</v>
      </c>
      <c r="M39" s="99" t="s">
        <v>33</v>
      </c>
      <c r="N39" s="99" t="s">
        <v>297</v>
      </c>
      <c r="O39" s="99" t="s">
        <v>117</v>
      </c>
      <c r="P39" s="99" t="s">
        <v>36</v>
      </c>
      <c r="Q39" s="99" t="s">
        <v>33</v>
      </c>
      <c r="R39" s="104" t="s">
        <v>298</v>
      </c>
      <c r="S39" s="102" t="s">
        <v>84</v>
      </c>
      <c r="T39" s="99" t="s">
        <v>85</v>
      </c>
      <c r="U39" s="99" t="s">
        <v>41</v>
      </c>
      <c r="V39" s="99" t="s">
        <v>41</v>
      </c>
      <c r="W39" s="103" t="s">
        <v>667</v>
      </c>
      <c r="X39" s="101">
        <v>8308086127</v>
      </c>
      <c r="Y39" s="99" t="s">
        <v>84</v>
      </c>
      <c r="Z39" s="28" t="s">
        <v>85</v>
      </c>
      <c r="AA39" s="28" t="s">
        <v>41</v>
      </c>
      <c r="AB39" s="50"/>
      <c r="AC39" s="28" t="s">
        <v>241</v>
      </c>
      <c r="AD39" s="28"/>
      <c r="AE39" s="51"/>
      <c r="AF39" s="50"/>
      <c r="AG39" s="34" t="s">
        <v>579</v>
      </c>
      <c r="AH39" s="52">
        <v>282913170565</v>
      </c>
      <c r="AI39" s="52">
        <v>201003130009901</v>
      </c>
      <c r="AJ39" s="53"/>
      <c r="AK39" s="54">
        <v>9770</v>
      </c>
      <c r="AL39" s="73">
        <v>2000</v>
      </c>
      <c r="AM39" s="55">
        <f t="shared" si="13"/>
        <v>11770</v>
      </c>
      <c r="AN39" s="56">
        <f t="shared" si="14"/>
        <v>11770</v>
      </c>
      <c r="AO39" s="55">
        <f t="shared" si="15"/>
        <v>2354</v>
      </c>
      <c r="AP39" s="55">
        <v>120</v>
      </c>
      <c r="AQ39" s="56">
        <f t="shared" si="16"/>
        <v>26014</v>
      </c>
      <c r="AR39" s="29" t="s">
        <v>506</v>
      </c>
      <c r="AS39" s="57" t="s">
        <v>507</v>
      </c>
      <c r="AT39" s="33" t="s">
        <v>405</v>
      </c>
      <c r="AU39" s="58">
        <v>8308086127</v>
      </c>
      <c r="AV39" s="58">
        <v>8308086127</v>
      </c>
      <c r="AW39" s="59"/>
      <c r="AX39" s="34"/>
      <c r="AY39" s="62" t="s">
        <v>624</v>
      </c>
      <c r="AZ39" s="62" t="s">
        <v>624</v>
      </c>
      <c r="BA39" s="62" t="s">
        <v>624</v>
      </c>
      <c r="BB39" s="63">
        <v>0</v>
      </c>
      <c r="BC39" s="63">
        <v>0</v>
      </c>
      <c r="BD39" s="63">
        <f>SUM(BB39:BC39)</f>
        <v>0</v>
      </c>
    </row>
    <row r="40" spans="1:56" s="25" customFormat="1" ht="21.95" customHeight="1">
      <c r="A40" s="98">
        <v>37</v>
      </c>
      <c r="B40" s="104" t="s">
        <v>306</v>
      </c>
      <c r="C40" s="99" t="s">
        <v>259</v>
      </c>
      <c r="D40" s="100">
        <v>40471</v>
      </c>
      <c r="E40" s="99">
        <v>40471</v>
      </c>
      <c r="F40" s="99">
        <v>32694</v>
      </c>
      <c r="G40" s="101">
        <f t="shared" ca="1" si="0"/>
        <v>33</v>
      </c>
      <c r="H40" s="99" t="str">
        <f t="shared" ca="1" si="9"/>
        <v>12 years, 7 months, 0 days</v>
      </c>
      <c r="I40" s="99" t="str">
        <f t="shared" ca="1" si="9"/>
        <v>12 years, 7 months, 0 days</v>
      </c>
      <c r="J40" s="112">
        <f t="shared" si="2"/>
        <v>53878</v>
      </c>
      <c r="K40" s="99" t="s">
        <v>31</v>
      </c>
      <c r="L40" s="99" t="s">
        <v>32</v>
      </c>
      <c r="M40" s="99" t="s">
        <v>33</v>
      </c>
      <c r="N40" s="99" t="s">
        <v>307</v>
      </c>
      <c r="O40" s="99" t="s">
        <v>282</v>
      </c>
      <c r="P40" s="99" t="s">
        <v>308</v>
      </c>
      <c r="Q40" s="99" t="s">
        <v>33</v>
      </c>
      <c r="R40" s="104" t="s">
        <v>309</v>
      </c>
      <c r="S40" s="102" t="s">
        <v>311</v>
      </c>
      <c r="T40" s="99" t="s">
        <v>85</v>
      </c>
      <c r="U40" s="99" t="s">
        <v>41</v>
      </c>
      <c r="V40" s="99" t="s">
        <v>41</v>
      </c>
      <c r="W40" s="103" t="s">
        <v>310</v>
      </c>
      <c r="X40" s="101">
        <v>9552597568</v>
      </c>
      <c r="Y40" s="99" t="s">
        <v>311</v>
      </c>
      <c r="Z40" s="28" t="s">
        <v>85</v>
      </c>
      <c r="AA40" s="28" t="s">
        <v>41</v>
      </c>
      <c r="AB40" s="50"/>
      <c r="AC40" s="28" t="s">
        <v>154</v>
      </c>
      <c r="AD40" s="28"/>
      <c r="AE40" s="51"/>
      <c r="AF40" s="50"/>
      <c r="AG40" s="34" t="s">
        <v>580</v>
      </c>
      <c r="AH40" s="52">
        <v>364141383809</v>
      </c>
      <c r="AI40" s="52">
        <v>201003130016357</v>
      </c>
      <c r="AJ40" s="53"/>
      <c r="AK40" s="54">
        <v>8130</v>
      </c>
      <c r="AL40" s="73">
        <v>2000</v>
      </c>
      <c r="AM40" s="55">
        <f t="shared" si="13"/>
        <v>10130</v>
      </c>
      <c r="AN40" s="56">
        <f t="shared" si="14"/>
        <v>10130</v>
      </c>
      <c r="AO40" s="55">
        <f t="shared" si="15"/>
        <v>2026</v>
      </c>
      <c r="AP40" s="55">
        <v>120</v>
      </c>
      <c r="AQ40" s="56">
        <f t="shared" si="16"/>
        <v>22406</v>
      </c>
      <c r="AR40" s="30" t="s">
        <v>508</v>
      </c>
      <c r="AS40" s="57" t="s">
        <v>509</v>
      </c>
      <c r="AT40" s="33" t="s">
        <v>405</v>
      </c>
      <c r="AU40" s="58">
        <v>9552597568</v>
      </c>
      <c r="AV40" s="58">
        <v>9552597568</v>
      </c>
      <c r="AW40" s="59"/>
      <c r="AX40" s="34"/>
      <c r="AY40" s="62" t="s">
        <v>624</v>
      </c>
      <c r="AZ40" s="62" t="s">
        <v>624</v>
      </c>
      <c r="BA40" s="62" t="s">
        <v>624</v>
      </c>
      <c r="BB40" s="63" t="s">
        <v>643</v>
      </c>
      <c r="BC40" s="63" t="s">
        <v>643</v>
      </c>
      <c r="BD40" s="63" t="s">
        <v>643</v>
      </c>
    </row>
    <row r="41" spans="1:56" s="25" customFormat="1" ht="21.95" customHeight="1">
      <c r="A41" s="98">
        <v>38</v>
      </c>
      <c r="B41" s="104" t="s">
        <v>312</v>
      </c>
      <c r="C41" s="99" t="s">
        <v>259</v>
      </c>
      <c r="D41" s="100">
        <v>41316</v>
      </c>
      <c r="E41" s="99">
        <v>41316</v>
      </c>
      <c r="F41" s="99">
        <v>33349</v>
      </c>
      <c r="G41" s="101">
        <f t="shared" ca="1" si="0"/>
        <v>32</v>
      </c>
      <c r="H41" s="99" t="str">
        <f t="shared" ca="1" si="9"/>
        <v>10 years, 3 months, 9 days</v>
      </c>
      <c r="I41" s="99" t="str">
        <f t="shared" ca="1" si="9"/>
        <v>10 years, 3 months, 9 days</v>
      </c>
      <c r="J41" s="112">
        <f t="shared" si="2"/>
        <v>54534</v>
      </c>
      <c r="K41" s="99" t="s">
        <v>31</v>
      </c>
      <c r="L41" s="99" t="s">
        <v>32</v>
      </c>
      <c r="M41" s="99" t="s">
        <v>33</v>
      </c>
      <c r="N41" s="99" t="s">
        <v>313</v>
      </c>
      <c r="O41" s="99" t="s">
        <v>35</v>
      </c>
      <c r="P41" s="99" t="s">
        <v>36</v>
      </c>
      <c r="Q41" s="99" t="s">
        <v>180</v>
      </c>
      <c r="R41" s="104" t="s">
        <v>283</v>
      </c>
      <c r="S41" s="102" t="s">
        <v>597</v>
      </c>
      <c r="T41" s="99" t="s">
        <v>169</v>
      </c>
      <c r="U41" s="99" t="s">
        <v>170</v>
      </c>
      <c r="V41" s="99" t="s">
        <v>41</v>
      </c>
      <c r="W41" s="103" t="s">
        <v>314</v>
      </c>
      <c r="X41" s="101">
        <v>9970239690</v>
      </c>
      <c r="Y41" s="99" t="s">
        <v>315</v>
      </c>
      <c r="Z41" s="28" t="s">
        <v>40</v>
      </c>
      <c r="AA41" s="28" t="s">
        <v>41</v>
      </c>
      <c r="AB41" s="50"/>
      <c r="AC41" s="28" t="s">
        <v>316</v>
      </c>
      <c r="AD41" s="28"/>
      <c r="AE41" s="51"/>
      <c r="AF41" s="50"/>
      <c r="AG41" s="34" t="s">
        <v>581</v>
      </c>
      <c r="AH41" s="52">
        <v>879269829015</v>
      </c>
      <c r="AI41" s="52">
        <v>201003130019816</v>
      </c>
      <c r="AJ41" s="53"/>
      <c r="AK41" s="54">
        <v>7260</v>
      </c>
      <c r="AL41" s="73">
        <v>2000</v>
      </c>
      <c r="AM41" s="55">
        <f t="shared" si="13"/>
        <v>9260</v>
      </c>
      <c r="AN41" s="56">
        <f t="shared" si="14"/>
        <v>9260</v>
      </c>
      <c r="AO41" s="55">
        <f t="shared" si="15"/>
        <v>1852</v>
      </c>
      <c r="AP41" s="55">
        <v>120</v>
      </c>
      <c r="AQ41" s="56">
        <f t="shared" si="16"/>
        <v>20492</v>
      </c>
      <c r="AR41" s="91" t="s">
        <v>610</v>
      </c>
      <c r="AS41" s="57" t="s">
        <v>511</v>
      </c>
      <c r="AT41" s="33" t="s">
        <v>405</v>
      </c>
      <c r="AU41" s="58">
        <v>9970239690</v>
      </c>
      <c r="AV41" s="58">
        <v>9970239690</v>
      </c>
      <c r="AW41" s="59"/>
      <c r="AX41" s="34"/>
      <c r="AY41" s="62" t="s">
        <v>624</v>
      </c>
      <c r="AZ41" s="62" t="s">
        <v>624</v>
      </c>
      <c r="BA41" s="62" t="s">
        <v>624</v>
      </c>
      <c r="BB41" s="63" t="s">
        <v>643</v>
      </c>
      <c r="BC41" s="63" t="s">
        <v>643</v>
      </c>
      <c r="BD41" s="63" t="s">
        <v>643</v>
      </c>
    </row>
    <row r="42" spans="1:56" s="25" customFormat="1" ht="21.95" customHeight="1">
      <c r="A42" s="98">
        <v>39</v>
      </c>
      <c r="B42" s="104" t="s">
        <v>322</v>
      </c>
      <c r="C42" s="99" t="s">
        <v>259</v>
      </c>
      <c r="D42" s="100">
        <v>39372</v>
      </c>
      <c r="E42" s="99">
        <v>42238</v>
      </c>
      <c r="F42" s="99">
        <v>29420</v>
      </c>
      <c r="G42" s="101">
        <f t="shared" ca="1" si="0"/>
        <v>42</v>
      </c>
      <c r="H42" s="99" t="str">
        <f t="shared" ca="1" si="9"/>
        <v>15 years, 7 months, 3 days</v>
      </c>
      <c r="I42" s="99" t="str">
        <f t="shared" ca="1" si="9"/>
        <v>7 years, 8 months, 29 days</v>
      </c>
      <c r="J42" s="112">
        <f t="shared" si="2"/>
        <v>50604</v>
      </c>
      <c r="K42" s="99" t="s">
        <v>31</v>
      </c>
      <c r="L42" s="99" t="s">
        <v>32</v>
      </c>
      <c r="M42" s="99" t="s">
        <v>33</v>
      </c>
      <c r="N42" s="99" t="s">
        <v>323</v>
      </c>
      <c r="O42" s="99" t="s">
        <v>35</v>
      </c>
      <c r="P42" s="99" t="s">
        <v>36</v>
      </c>
      <c r="Q42" s="99" t="s">
        <v>33</v>
      </c>
      <c r="R42" s="104" t="s">
        <v>512</v>
      </c>
      <c r="S42" s="102" t="s">
        <v>321</v>
      </c>
      <c r="T42" s="99" t="s">
        <v>169</v>
      </c>
      <c r="U42" s="99" t="s">
        <v>170</v>
      </c>
      <c r="V42" s="99" t="s">
        <v>41</v>
      </c>
      <c r="W42" s="103" t="s">
        <v>325</v>
      </c>
      <c r="X42" s="101">
        <v>7767959995</v>
      </c>
      <c r="Y42" s="99" t="s">
        <v>223</v>
      </c>
      <c r="Z42" s="28" t="s">
        <v>85</v>
      </c>
      <c r="AA42" s="28" t="s">
        <v>41</v>
      </c>
      <c r="AB42" s="50"/>
      <c r="AC42" s="28" t="s">
        <v>437</v>
      </c>
      <c r="AD42" s="28"/>
      <c r="AE42" s="51"/>
      <c r="AF42" s="50"/>
      <c r="AG42" s="50" t="s">
        <v>582</v>
      </c>
      <c r="AH42" s="52">
        <v>317400228797</v>
      </c>
      <c r="AI42" s="52"/>
      <c r="AJ42" s="53"/>
      <c r="AK42" s="54">
        <v>8760</v>
      </c>
      <c r="AL42" s="73">
        <v>2000</v>
      </c>
      <c r="AM42" s="55">
        <f t="shared" si="13"/>
        <v>10760</v>
      </c>
      <c r="AN42" s="56">
        <f t="shared" si="14"/>
        <v>10760</v>
      </c>
      <c r="AO42" s="55">
        <f t="shared" si="15"/>
        <v>2152</v>
      </c>
      <c r="AP42" s="55">
        <v>120</v>
      </c>
      <c r="AQ42" s="56">
        <f t="shared" si="16"/>
        <v>23792</v>
      </c>
      <c r="AR42" s="29" t="s">
        <v>513</v>
      </c>
      <c r="AS42" s="57" t="s">
        <v>514</v>
      </c>
      <c r="AT42" s="33" t="s">
        <v>405</v>
      </c>
      <c r="AU42" s="58">
        <v>7767959995</v>
      </c>
      <c r="AV42" s="58">
        <v>7767959995</v>
      </c>
      <c r="AW42" s="59"/>
      <c r="AX42" s="34"/>
      <c r="AY42" s="62" t="s">
        <v>624</v>
      </c>
      <c r="AZ42" s="62" t="s">
        <v>624</v>
      </c>
      <c r="BA42" s="62" t="s">
        <v>624</v>
      </c>
      <c r="BB42" s="63" t="s">
        <v>643</v>
      </c>
      <c r="BC42" s="63" t="s">
        <v>643</v>
      </c>
      <c r="BD42" s="63" t="s">
        <v>643</v>
      </c>
    </row>
    <row r="43" spans="1:56" s="25" customFormat="1" ht="21.95" customHeight="1">
      <c r="A43" s="98">
        <v>40</v>
      </c>
      <c r="B43" s="104" t="s">
        <v>515</v>
      </c>
      <c r="C43" s="99" t="s">
        <v>259</v>
      </c>
      <c r="D43" s="100">
        <v>40892</v>
      </c>
      <c r="E43" s="99">
        <v>43298</v>
      </c>
      <c r="F43" s="99">
        <v>31576</v>
      </c>
      <c r="G43" s="101">
        <f t="shared" ca="1" si="0"/>
        <v>36</v>
      </c>
      <c r="H43" s="99" t="str">
        <f t="shared" ca="1" si="9"/>
        <v>11 years, 5 months, 5 days</v>
      </c>
      <c r="I43" s="99" t="str">
        <f t="shared" ca="1" si="9"/>
        <v>4 years, 10 months, 3 days</v>
      </c>
      <c r="J43" s="112">
        <f t="shared" si="2"/>
        <v>52761</v>
      </c>
      <c r="K43" s="99" t="s">
        <v>31</v>
      </c>
      <c r="L43" s="99" t="s">
        <v>32</v>
      </c>
      <c r="M43" s="99" t="s">
        <v>33</v>
      </c>
      <c r="N43" s="99" t="s">
        <v>516</v>
      </c>
      <c r="O43" s="99" t="s">
        <v>35</v>
      </c>
      <c r="P43" s="99" t="s">
        <v>36</v>
      </c>
      <c r="Q43" s="99" t="s">
        <v>33</v>
      </c>
      <c r="R43" s="104" t="s">
        <v>517</v>
      </c>
      <c r="S43" s="102" t="s">
        <v>368</v>
      </c>
      <c r="T43" s="99" t="s">
        <v>85</v>
      </c>
      <c r="U43" s="99" t="s">
        <v>41</v>
      </c>
      <c r="V43" s="99" t="s">
        <v>41</v>
      </c>
      <c r="W43" s="103" t="s">
        <v>517</v>
      </c>
      <c r="X43" s="101">
        <v>9595451004</v>
      </c>
      <c r="Y43" s="99" t="s">
        <v>368</v>
      </c>
      <c r="Z43" s="28" t="s">
        <v>85</v>
      </c>
      <c r="AA43" s="28" t="s">
        <v>41</v>
      </c>
      <c r="AB43" s="50"/>
      <c r="AC43" s="28" t="s">
        <v>270</v>
      </c>
      <c r="AD43" s="28"/>
      <c r="AE43" s="51"/>
      <c r="AF43" s="50"/>
      <c r="AG43" s="50" t="s">
        <v>583</v>
      </c>
      <c r="AH43" s="52">
        <v>887940133127</v>
      </c>
      <c r="AI43" s="52">
        <v>201003130022082</v>
      </c>
      <c r="AJ43" s="53" t="s">
        <v>51</v>
      </c>
      <c r="AK43" s="54">
        <v>7830</v>
      </c>
      <c r="AL43" s="73">
        <v>2000</v>
      </c>
      <c r="AM43" s="55">
        <f t="shared" si="13"/>
        <v>9830</v>
      </c>
      <c r="AN43" s="56">
        <f t="shared" si="14"/>
        <v>9830</v>
      </c>
      <c r="AO43" s="55">
        <f t="shared" si="15"/>
        <v>1966</v>
      </c>
      <c r="AP43" s="55">
        <v>120</v>
      </c>
      <c r="AQ43" s="56">
        <f t="shared" si="16"/>
        <v>21746</v>
      </c>
      <c r="AR43" s="29" t="s">
        <v>518</v>
      </c>
      <c r="AS43" s="57"/>
      <c r="AT43" s="33" t="s">
        <v>405</v>
      </c>
      <c r="AU43" s="58">
        <v>9595451004</v>
      </c>
      <c r="AV43" s="58">
        <v>9595451004</v>
      </c>
      <c r="AW43" s="59"/>
      <c r="AX43" s="34"/>
      <c r="AY43" s="62" t="s">
        <v>624</v>
      </c>
      <c r="AZ43" s="62" t="s">
        <v>624</v>
      </c>
      <c r="BA43" s="62" t="s">
        <v>624</v>
      </c>
      <c r="BB43" s="63" t="s">
        <v>643</v>
      </c>
      <c r="BC43" s="63" t="s">
        <v>643</v>
      </c>
      <c r="BD43" s="63" t="s">
        <v>643</v>
      </c>
    </row>
    <row r="44" spans="1:56" s="25" customFormat="1" ht="21.95" customHeight="1">
      <c r="A44" s="98">
        <v>41</v>
      </c>
      <c r="B44" s="104" t="s">
        <v>611</v>
      </c>
      <c r="C44" s="99" t="s">
        <v>259</v>
      </c>
      <c r="D44" s="100">
        <v>36155</v>
      </c>
      <c r="E44" s="99">
        <v>44026</v>
      </c>
      <c r="F44" s="99">
        <v>29769</v>
      </c>
      <c r="G44" s="101">
        <f t="shared" ca="1" si="0"/>
        <v>41</v>
      </c>
      <c r="H44" s="99" t="str">
        <f t="shared" ca="1" si="9"/>
        <v>24 years, 4 months, 25 days</v>
      </c>
      <c r="I44" s="99" t="str">
        <f t="shared" ca="1" si="9"/>
        <v>2 years, 10 months, 6 days</v>
      </c>
      <c r="J44" s="112">
        <f t="shared" si="2"/>
        <v>50953</v>
      </c>
      <c r="K44" s="99" t="s">
        <v>31</v>
      </c>
      <c r="L44" s="99" t="s">
        <v>32</v>
      </c>
      <c r="M44" s="99" t="s">
        <v>33</v>
      </c>
      <c r="N44" s="99" t="s">
        <v>71</v>
      </c>
      <c r="O44" s="99" t="s">
        <v>35</v>
      </c>
      <c r="P44" s="99" t="s">
        <v>36</v>
      </c>
      <c r="Q44" s="99" t="s">
        <v>33</v>
      </c>
      <c r="R44" s="103" t="s">
        <v>255</v>
      </c>
      <c r="S44" s="102" t="s">
        <v>612</v>
      </c>
      <c r="T44" s="99" t="s">
        <v>60</v>
      </c>
      <c r="U44" s="99" t="s">
        <v>41</v>
      </c>
      <c r="V44" s="99" t="s">
        <v>41</v>
      </c>
      <c r="W44" s="103" t="s">
        <v>255</v>
      </c>
      <c r="X44" s="101" t="s">
        <v>613</v>
      </c>
      <c r="Y44" s="99" t="s">
        <v>612</v>
      </c>
      <c r="Z44" s="28" t="s">
        <v>60</v>
      </c>
      <c r="AA44" s="28" t="s">
        <v>41</v>
      </c>
      <c r="AB44" s="50"/>
      <c r="AC44" s="28" t="s">
        <v>437</v>
      </c>
      <c r="AD44" s="28"/>
      <c r="AE44" s="51"/>
      <c r="AF44" s="50"/>
      <c r="AG44" s="50"/>
      <c r="AH44" s="49" t="s">
        <v>613</v>
      </c>
      <c r="AI44" s="52"/>
      <c r="AJ44" s="53"/>
      <c r="AK44" s="54"/>
      <c r="AL44" s="73"/>
      <c r="AM44" s="55"/>
      <c r="AN44" s="56"/>
      <c r="AO44" s="55"/>
      <c r="AP44" s="55"/>
      <c r="AQ44" s="56"/>
      <c r="AR44" s="29"/>
      <c r="AS44" s="57"/>
      <c r="AT44" s="33" t="s">
        <v>405</v>
      </c>
      <c r="AU44" s="58"/>
      <c r="AV44" s="58"/>
      <c r="AW44" s="59"/>
      <c r="AX44" s="34" t="s">
        <v>668</v>
      </c>
      <c r="AY44" s="60">
        <v>36739</v>
      </c>
      <c r="AZ44" s="61" t="s">
        <v>366</v>
      </c>
      <c r="BA44" s="62" t="s">
        <v>624</v>
      </c>
      <c r="BB44" s="63">
        <v>0</v>
      </c>
      <c r="BC44" s="63">
        <v>0</v>
      </c>
      <c r="BD44" s="63">
        <f>SUM(BB44:BC44)</f>
        <v>0</v>
      </c>
    </row>
    <row r="45" spans="1:56" s="25" customFormat="1" ht="21.95" customHeight="1">
      <c r="A45" s="98">
        <v>42</v>
      </c>
      <c r="B45" s="104" t="s">
        <v>519</v>
      </c>
      <c r="C45" s="99" t="s">
        <v>520</v>
      </c>
      <c r="D45" s="100">
        <v>40287</v>
      </c>
      <c r="E45" s="99">
        <v>43009</v>
      </c>
      <c r="F45" s="99">
        <v>26129</v>
      </c>
      <c r="G45" s="101">
        <f t="shared" ca="1" si="0"/>
        <v>51</v>
      </c>
      <c r="H45" s="99" t="str">
        <f t="shared" ca="1" si="9"/>
        <v>13 years, 1 months, 1 days</v>
      </c>
      <c r="I45" s="99" t="str">
        <f t="shared" ca="1" si="9"/>
        <v>5 years, 7 months, 19 days</v>
      </c>
      <c r="J45" s="112">
        <f t="shared" si="2"/>
        <v>47314</v>
      </c>
      <c r="K45" s="99" t="s">
        <v>31</v>
      </c>
      <c r="L45" s="99" t="s">
        <v>32</v>
      </c>
      <c r="M45" s="99" t="s">
        <v>33</v>
      </c>
      <c r="N45" s="99" t="s">
        <v>521</v>
      </c>
      <c r="O45" s="99" t="s">
        <v>522</v>
      </c>
      <c r="P45" s="99" t="s">
        <v>56</v>
      </c>
      <c r="Q45" s="99" t="s">
        <v>33</v>
      </c>
      <c r="R45" s="104" t="s">
        <v>523</v>
      </c>
      <c r="S45" s="102" t="s">
        <v>614</v>
      </c>
      <c r="T45" s="99" t="s">
        <v>169</v>
      </c>
      <c r="U45" s="99" t="s">
        <v>170</v>
      </c>
      <c r="V45" s="99" t="s">
        <v>41</v>
      </c>
      <c r="W45" s="103" t="s">
        <v>524</v>
      </c>
      <c r="X45" s="108">
        <v>9860077532</v>
      </c>
      <c r="Y45" s="99" t="s">
        <v>453</v>
      </c>
      <c r="Z45" s="28" t="s">
        <v>85</v>
      </c>
      <c r="AA45" s="28" t="s">
        <v>41</v>
      </c>
      <c r="AB45" s="50"/>
      <c r="AC45" s="28" t="s">
        <v>520</v>
      </c>
      <c r="AD45" s="28"/>
      <c r="AE45" s="51"/>
      <c r="AF45" s="50"/>
      <c r="AG45" s="50" t="s">
        <v>584</v>
      </c>
      <c r="AH45" s="52">
        <v>433592981901</v>
      </c>
      <c r="AI45" s="52"/>
      <c r="AJ45" s="53" t="s">
        <v>51</v>
      </c>
      <c r="AK45" s="54">
        <v>7930</v>
      </c>
      <c r="AL45" s="73">
        <v>1900</v>
      </c>
      <c r="AM45" s="55">
        <f t="shared" ref="AM45:AM48" si="17">+AK45+AL45</f>
        <v>9830</v>
      </c>
      <c r="AN45" s="56">
        <f t="shared" ref="AN45:AN48" si="18">+AM45*100%</f>
        <v>9830</v>
      </c>
      <c r="AO45" s="55">
        <f t="shared" ref="AO45:AO48" si="19">+AM45*20%</f>
        <v>1966</v>
      </c>
      <c r="AP45" s="55">
        <v>120</v>
      </c>
      <c r="AQ45" s="56">
        <f t="shared" ref="AQ45:AQ48" si="20">SUM(AM45:AP45)</f>
        <v>21746</v>
      </c>
      <c r="AR45" s="30"/>
      <c r="AS45" s="57"/>
      <c r="AT45" s="33"/>
      <c r="AU45" s="58"/>
      <c r="AV45" s="58"/>
      <c r="AW45" s="59"/>
      <c r="AX45" s="34"/>
      <c r="AY45" s="62" t="s">
        <v>624</v>
      </c>
      <c r="AZ45" s="62" t="s">
        <v>624</v>
      </c>
      <c r="BA45" s="62" t="s">
        <v>624</v>
      </c>
      <c r="BB45" s="63">
        <v>0</v>
      </c>
      <c r="BC45" s="63">
        <v>0</v>
      </c>
      <c r="BD45" s="63">
        <f>SUM(BB45:BC45)</f>
        <v>0</v>
      </c>
    </row>
    <row r="46" spans="1:56" s="25" customFormat="1" ht="21.95" customHeight="1">
      <c r="A46" s="98">
        <v>43</v>
      </c>
      <c r="B46" s="104" t="s">
        <v>354</v>
      </c>
      <c r="C46" s="99" t="s">
        <v>328</v>
      </c>
      <c r="D46" s="100">
        <v>39273</v>
      </c>
      <c r="E46" s="99">
        <v>41902</v>
      </c>
      <c r="F46" s="99">
        <v>29567</v>
      </c>
      <c r="G46" s="101">
        <f t="shared" ca="1" si="0"/>
        <v>42</v>
      </c>
      <c r="H46" s="99" t="str">
        <f t="shared" ca="1" si="9"/>
        <v>15 years, 10 months, 10 days</v>
      </c>
      <c r="I46" s="99" t="str">
        <f t="shared" ca="1" si="9"/>
        <v>8 years, 8 months, 0 days</v>
      </c>
      <c r="J46" s="112">
        <f t="shared" ref="J46:J48" si="21">DATE(YEAR(F46)+60,MONTH(F46),DAY(F46))</f>
        <v>51482</v>
      </c>
      <c r="K46" s="99" t="s">
        <v>31</v>
      </c>
      <c r="L46" s="99" t="s">
        <v>32</v>
      </c>
      <c r="M46" s="99" t="s">
        <v>33</v>
      </c>
      <c r="N46" s="99" t="s">
        <v>83</v>
      </c>
      <c r="O46" s="99" t="s">
        <v>35</v>
      </c>
      <c r="P46" s="99" t="s">
        <v>36</v>
      </c>
      <c r="Q46" s="99" t="s">
        <v>33</v>
      </c>
      <c r="R46" s="104" t="s">
        <v>288</v>
      </c>
      <c r="S46" s="102" t="s">
        <v>355</v>
      </c>
      <c r="T46" s="99" t="s">
        <v>85</v>
      </c>
      <c r="U46" s="99" t="s">
        <v>41</v>
      </c>
      <c r="V46" s="99" t="s">
        <v>41</v>
      </c>
      <c r="W46" s="103" t="s">
        <v>289</v>
      </c>
      <c r="X46" s="101">
        <v>9860121280</v>
      </c>
      <c r="Y46" s="99" t="s">
        <v>355</v>
      </c>
      <c r="Z46" s="28" t="s">
        <v>85</v>
      </c>
      <c r="AA46" s="28" t="s">
        <v>41</v>
      </c>
      <c r="AB46" s="50"/>
      <c r="AC46" s="28" t="s">
        <v>279</v>
      </c>
      <c r="AD46" s="28"/>
      <c r="AE46" s="51"/>
      <c r="AF46" s="48"/>
      <c r="AG46" s="34" t="s">
        <v>585</v>
      </c>
      <c r="AH46" s="52">
        <v>630541458199</v>
      </c>
      <c r="AI46" s="52"/>
      <c r="AJ46" s="53" t="s">
        <v>51</v>
      </c>
      <c r="AK46" s="54">
        <v>8540</v>
      </c>
      <c r="AL46" s="73">
        <v>1900</v>
      </c>
      <c r="AM46" s="55">
        <f t="shared" si="17"/>
        <v>10440</v>
      </c>
      <c r="AN46" s="56">
        <f t="shared" si="18"/>
        <v>10440</v>
      </c>
      <c r="AO46" s="55">
        <f t="shared" si="19"/>
        <v>2088</v>
      </c>
      <c r="AP46" s="55">
        <v>120</v>
      </c>
      <c r="AQ46" s="56">
        <f t="shared" si="20"/>
        <v>23088</v>
      </c>
      <c r="AR46" s="30" t="s">
        <v>528</v>
      </c>
      <c r="AS46" s="57" t="s">
        <v>529</v>
      </c>
      <c r="AT46" s="33" t="s">
        <v>526</v>
      </c>
      <c r="AU46" s="58">
        <v>7620759001</v>
      </c>
      <c r="AV46" s="65" t="s">
        <v>407</v>
      </c>
      <c r="AW46" s="59"/>
      <c r="AX46" s="34"/>
      <c r="AY46" s="62" t="s">
        <v>624</v>
      </c>
      <c r="AZ46" s="62" t="s">
        <v>624</v>
      </c>
      <c r="BA46" s="62" t="s">
        <v>624</v>
      </c>
      <c r="BB46" s="63" t="s">
        <v>643</v>
      </c>
      <c r="BC46" s="63" t="s">
        <v>643</v>
      </c>
      <c r="BD46" s="63" t="s">
        <v>643</v>
      </c>
    </row>
    <row r="47" spans="1:56" s="25" customFormat="1" ht="21.95" customHeight="1">
      <c r="A47" s="98">
        <v>44</v>
      </c>
      <c r="B47" s="105" t="s">
        <v>356</v>
      </c>
      <c r="C47" s="116" t="s">
        <v>328</v>
      </c>
      <c r="D47" s="100">
        <v>39041</v>
      </c>
      <c r="E47" s="99">
        <v>42522</v>
      </c>
      <c r="F47" s="99">
        <v>27417</v>
      </c>
      <c r="G47" s="101">
        <f t="shared" ca="1" si="0"/>
        <v>48</v>
      </c>
      <c r="H47" s="99" t="str">
        <f t="shared" ref="H47:I48" ca="1" si="22">DATEDIF(D47,TODAY(),"y") &amp; " years, " &amp; DATEDIF(D47,TODAY(),"ym") &amp; " months, " &amp; DATEDIF(D47,TODAY(),"md") &amp; " days"</f>
        <v>16 years, 6 months, 0 days</v>
      </c>
      <c r="I47" s="99" t="str">
        <f t="shared" ca="1" si="22"/>
        <v>6 years, 11 months, 19 days</v>
      </c>
      <c r="J47" s="112">
        <f t="shared" si="21"/>
        <v>49332</v>
      </c>
      <c r="K47" s="99" t="s">
        <v>31</v>
      </c>
      <c r="L47" s="99" t="s">
        <v>32</v>
      </c>
      <c r="M47" s="99" t="s">
        <v>33</v>
      </c>
      <c r="N47" s="99" t="s">
        <v>260</v>
      </c>
      <c r="O47" s="99" t="s">
        <v>35</v>
      </c>
      <c r="P47" s="99" t="s">
        <v>36</v>
      </c>
      <c r="Q47" s="99" t="s">
        <v>192</v>
      </c>
      <c r="R47" s="119" t="s">
        <v>357</v>
      </c>
      <c r="S47" s="102" t="s">
        <v>321</v>
      </c>
      <c r="T47" s="99" t="s">
        <v>169</v>
      </c>
      <c r="U47" s="99" t="s">
        <v>170</v>
      </c>
      <c r="V47" s="99" t="s">
        <v>170</v>
      </c>
      <c r="W47" s="103" t="s">
        <v>358</v>
      </c>
      <c r="X47" s="101">
        <v>9049905052</v>
      </c>
      <c r="Y47" s="99" t="s">
        <v>96</v>
      </c>
      <c r="Z47" s="28" t="s">
        <v>85</v>
      </c>
      <c r="AA47" s="28" t="s">
        <v>41</v>
      </c>
      <c r="AB47" s="50"/>
      <c r="AC47" s="28" t="s">
        <v>530</v>
      </c>
      <c r="AD47" s="28"/>
      <c r="AE47" s="51"/>
      <c r="AF47" s="48"/>
      <c r="AG47" s="34" t="s">
        <v>586</v>
      </c>
      <c r="AH47" s="52">
        <v>243736382233</v>
      </c>
      <c r="AI47" s="52">
        <v>201003130010814</v>
      </c>
      <c r="AJ47" s="53" t="s">
        <v>51</v>
      </c>
      <c r="AK47" s="54">
        <v>8860</v>
      </c>
      <c r="AL47" s="73">
        <v>1900</v>
      </c>
      <c r="AM47" s="55">
        <f t="shared" si="17"/>
        <v>10760</v>
      </c>
      <c r="AN47" s="56">
        <f t="shared" si="18"/>
        <v>10760</v>
      </c>
      <c r="AO47" s="55">
        <f t="shared" si="19"/>
        <v>2152</v>
      </c>
      <c r="AP47" s="55">
        <v>120</v>
      </c>
      <c r="AQ47" s="56">
        <f t="shared" si="20"/>
        <v>23792</v>
      </c>
      <c r="AR47" s="29" t="s">
        <v>587</v>
      </c>
      <c r="AS47" s="57" t="s">
        <v>531</v>
      </c>
      <c r="AT47" s="33" t="s">
        <v>526</v>
      </c>
      <c r="AU47" s="58">
        <v>9049905052</v>
      </c>
      <c r="AV47" s="58">
        <v>9049905052</v>
      </c>
      <c r="AW47" s="59"/>
      <c r="AX47" s="34"/>
      <c r="AY47" s="34" t="s">
        <v>624</v>
      </c>
      <c r="AZ47" s="34" t="s">
        <v>624</v>
      </c>
      <c r="BA47" s="34" t="s">
        <v>624</v>
      </c>
      <c r="BB47" s="63">
        <v>25</v>
      </c>
      <c r="BC47" s="63">
        <v>9</v>
      </c>
      <c r="BD47" s="63">
        <f>SUM(BB47:BC47)</f>
        <v>34</v>
      </c>
    </row>
    <row r="48" spans="1:56" s="72" customFormat="1" ht="21.95" customHeight="1">
      <c r="A48" s="98">
        <v>45</v>
      </c>
      <c r="B48" s="110" t="s">
        <v>588</v>
      </c>
      <c r="C48" s="99" t="s">
        <v>360</v>
      </c>
      <c r="D48" s="100">
        <v>39022</v>
      </c>
      <c r="E48" s="99">
        <v>42066</v>
      </c>
      <c r="F48" s="99">
        <v>31929</v>
      </c>
      <c r="G48" s="101">
        <f t="shared" ca="1" si="0"/>
        <v>35</v>
      </c>
      <c r="H48" s="99" t="str">
        <f t="shared" ca="1" si="22"/>
        <v>16 years, 6 months, 19 days</v>
      </c>
      <c r="I48" s="99" t="str">
        <f t="shared" ca="1" si="22"/>
        <v>8 years, 2 months, 17 days</v>
      </c>
      <c r="J48" s="112">
        <f t="shared" si="21"/>
        <v>53844</v>
      </c>
      <c r="K48" s="99" t="s">
        <v>31</v>
      </c>
      <c r="L48" s="99" t="s">
        <v>32</v>
      </c>
      <c r="M48" s="99" t="s">
        <v>33</v>
      </c>
      <c r="N48" s="99" t="s">
        <v>364</v>
      </c>
      <c r="O48" s="99" t="s">
        <v>365</v>
      </c>
      <c r="P48" s="99" t="s">
        <v>129</v>
      </c>
      <c r="Q48" s="99" t="s">
        <v>192</v>
      </c>
      <c r="R48" s="104" t="s">
        <v>362</v>
      </c>
      <c r="S48" s="102" t="s">
        <v>110</v>
      </c>
      <c r="T48" s="99" t="s">
        <v>85</v>
      </c>
      <c r="U48" s="99" t="s">
        <v>41</v>
      </c>
      <c r="V48" s="117" t="s">
        <v>41</v>
      </c>
      <c r="W48" s="118" t="s">
        <v>362</v>
      </c>
      <c r="X48" s="106">
        <v>8180911053</v>
      </c>
      <c r="Y48" s="117" t="s">
        <v>110</v>
      </c>
      <c r="Z48" s="31" t="s">
        <v>85</v>
      </c>
      <c r="AA48" s="31" t="s">
        <v>41</v>
      </c>
      <c r="AB48" s="74"/>
      <c r="AC48" s="31" t="s">
        <v>360</v>
      </c>
      <c r="AD48" s="31"/>
      <c r="AE48" s="84"/>
      <c r="AF48" s="74"/>
      <c r="AG48" s="92"/>
      <c r="AH48" s="92"/>
      <c r="AI48" s="75"/>
      <c r="AJ48" s="76"/>
      <c r="AK48" s="77">
        <v>6820</v>
      </c>
      <c r="AL48" s="78">
        <v>1900</v>
      </c>
      <c r="AM48" s="67">
        <f t="shared" si="17"/>
        <v>8720</v>
      </c>
      <c r="AN48" s="68">
        <f t="shared" si="18"/>
        <v>8720</v>
      </c>
      <c r="AO48" s="67">
        <f t="shared" si="19"/>
        <v>1744</v>
      </c>
      <c r="AP48" s="67">
        <v>120</v>
      </c>
      <c r="AQ48" s="68">
        <f t="shared" si="20"/>
        <v>19304</v>
      </c>
      <c r="AR48" s="32" t="s">
        <v>533</v>
      </c>
      <c r="AS48" s="79" t="s">
        <v>534</v>
      </c>
      <c r="AT48" s="80" t="s">
        <v>532</v>
      </c>
      <c r="AU48" s="81">
        <v>9119403650</v>
      </c>
      <c r="AV48" s="81">
        <v>9119403650</v>
      </c>
      <c r="AW48" s="10"/>
      <c r="AX48" s="69" t="s">
        <v>669</v>
      </c>
      <c r="AY48" s="31">
        <v>41487</v>
      </c>
      <c r="AZ48" s="94" t="s">
        <v>366</v>
      </c>
      <c r="BA48" s="69" t="s">
        <v>624</v>
      </c>
      <c r="BB48" s="71">
        <v>0</v>
      </c>
      <c r="BC48" s="71">
        <v>0</v>
      </c>
      <c r="BD48" s="71">
        <f>SUM(BB48:BC48)</f>
        <v>0</v>
      </c>
    </row>
    <row r="49" spans="1:25" ht="21.95" customHeight="1">
      <c r="A49" s="141" t="s">
        <v>672</v>
      </c>
      <c r="B49" s="141"/>
      <c r="C49" s="141"/>
      <c r="D49" s="120"/>
      <c r="E49" s="111"/>
      <c r="F49" s="111"/>
      <c r="G49" s="121"/>
      <c r="H49" s="111"/>
      <c r="I49" s="111"/>
      <c r="J49" s="111"/>
      <c r="K49" s="111"/>
      <c r="L49" s="111"/>
      <c r="M49" s="111"/>
      <c r="N49" s="122"/>
      <c r="O49" s="111"/>
      <c r="P49" s="111"/>
      <c r="Q49" s="111"/>
      <c r="R49" s="123"/>
      <c r="S49" s="124"/>
      <c r="T49" s="125"/>
      <c r="U49" s="126"/>
      <c r="V49" s="126"/>
      <c r="W49" s="127"/>
      <c r="X49" s="111"/>
      <c r="Y49" s="111"/>
    </row>
    <row r="50" spans="1:25" ht="21.95" hidden="1" customHeight="1">
      <c r="A50" s="142"/>
      <c r="B50" s="142"/>
      <c r="C50" s="143"/>
      <c r="D50" s="120"/>
      <c r="E50" s="111"/>
      <c r="F50" s="111"/>
      <c r="G50" s="121"/>
      <c r="H50" s="111"/>
      <c r="I50" s="111"/>
      <c r="J50" s="111"/>
      <c r="K50" s="111"/>
      <c r="L50" s="111"/>
      <c r="M50" s="111"/>
      <c r="N50" s="122"/>
      <c r="O50" s="111"/>
      <c r="P50" s="111"/>
      <c r="Q50" s="111"/>
      <c r="R50" s="123"/>
      <c r="S50" s="124"/>
      <c r="T50" s="125"/>
      <c r="U50" s="126"/>
      <c r="V50" s="126"/>
      <c r="W50" s="127"/>
      <c r="X50" s="111"/>
      <c r="Y50" s="111"/>
    </row>
    <row r="51" spans="1:25" ht="21.95" hidden="1" customHeight="1">
      <c r="A51" s="142"/>
      <c r="B51" s="142" t="s">
        <v>621</v>
      </c>
      <c r="C51" s="143">
        <v>44</v>
      </c>
      <c r="D51" s="120"/>
      <c r="E51" s="111"/>
      <c r="F51" s="111"/>
      <c r="G51" s="121"/>
      <c r="H51" s="111"/>
      <c r="I51" s="111"/>
      <c r="J51" s="111"/>
      <c r="K51" s="111"/>
      <c r="L51" s="111"/>
      <c r="M51" s="111"/>
      <c r="N51" s="122"/>
      <c r="O51" s="111"/>
      <c r="P51" s="111"/>
      <c r="Q51" s="111"/>
      <c r="R51" s="123"/>
      <c r="S51" s="124"/>
      <c r="T51" s="125"/>
      <c r="U51" s="126"/>
      <c r="V51" s="126"/>
      <c r="W51" s="127"/>
      <c r="X51" s="111"/>
      <c r="Y51" s="111"/>
    </row>
    <row r="52" spans="1:25" ht="21.95" hidden="1" customHeight="1">
      <c r="A52" s="142"/>
      <c r="B52" s="142" t="s">
        <v>670</v>
      </c>
      <c r="C52" s="143">
        <v>1</v>
      </c>
      <c r="D52" s="120"/>
      <c r="E52" s="111"/>
      <c r="F52" s="111"/>
      <c r="G52" s="121"/>
      <c r="H52" s="111"/>
      <c r="I52" s="111"/>
      <c r="J52" s="111"/>
      <c r="K52" s="111"/>
      <c r="L52" s="111"/>
      <c r="M52" s="111"/>
      <c r="N52" s="122"/>
      <c r="O52" s="111"/>
      <c r="P52" s="111"/>
      <c r="Q52" s="111"/>
      <c r="R52" s="123"/>
      <c r="S52" s="124"/>
      <c r="T52" s="125"/>
      <c r="U52" s="126"/>
      <c r="V52" s="126"/>
      <c r="W52" s="127"/>
      <c r="X52" s="111"/>
      <c r="Y52" s="111"/>
    </row>
    <row r="53" spans="1:25" ht="32.25" customHeight="1">
      <c r="A53" s="132" t="s">
        <v>0</v>
      </c>
      <c r="B53" s="133" t="s">
        <v>1</v>
      </c>
      <c r="C53" s="133" t="s">
        <v>2</v>
      </c>
      <c r="D53" s="120"/>
      <c r="E53" s="111"/>
      <c r="F53" s="111"/>
      <c r="G53" s="121"/>
      <c r="H53" s="111"/>
      <c r="I53" s="111"/>
      <c r="J53" s="111"/>
      <c r="K53" s="111"/>
      <c r="L53" s="111"/>
      <c r="M53" s="111"/>
      <c r="N53" s="122"/>
      <c r="O53" s="111"/>
      <c r="P53" s="111"/>
      <c r="Q53" s="111"/>
      <c r="R53" s="123"/>
      <c r="S53" s="124"/>
      <c r="T53" s="125"/>
      <c r="U53" s="126"/>
      <c r="V53" s="126"/>
      <c r="W53" s="127"/>
      <c r="X53" s="111"/>
      <c r="Y53" s="111"/>
    </row>
    <row r="54" spans="1:25" ht="21.95" customHeight="1">
      <c r="A54" s="98">
        <v>1</v>
      </c>
      <c r="B54" s="104" t="s">
        <v>29</v>
      </c>
      <c r="C54" s="99" t="s">
        <v>30</v>
      </c>
      <c r="D54" s="120"/>
      <c r="E54" s="111"/>
      <c r="F54" s="111"/>
      <c r="G54" s="121"/>
      <c r="H54" s="111"/>
      <c r="I54" s="111"/>
      <c r="J54" s="111"/>
      <c r="K54" s="111"/>
      <c r="L54" s="111"/>
      <c r="M54" s="111"/>
      <c r="N54" s="122"/>
      <c r="O54" s="111"/>
      <c r="P54" s="111"/>
      <c r="Q54" s="111"/>
      <c r="R54" s="123"/>
      <c r="S54" s="124"/>
      <c r="T54" s="125"/>
      <c r="U54" s="126"/>
      <c r="V54" s="126"/>
      <c r="W54" s="127"/>
      <c r="X54" s="111"/>
      <c r="Y54" s="111"/>
    </row>
    <row r="55" spans="1:25" ht="21.95" customHeight="1">
      <c r="A55" s="128">
        <v>2</v>
      </c>
      <c r="B55" s="105" t="s">
        <v>43</v>
      </c>
      <c r="C55" s="116" t="s">
        <v>44</v>
      </c>
      <c r="D55" s="120"/>
      <c r="E55" s="111"/>
      <c r="F55" s="111"/>
      <c r="G55" s="121"/>
      <c r="H55" s="111"/>
      <c r="I55" s="111"/>
      <c r="J55" s="111"/>
      <c r="K55" s="111"/>
      <c r="L55" s="111"/>
      <c r="M55" s="111"/>
      <c r="N55" s="122"/>
      <c r="O55" s="111"/>
      <c r="P55" s="111"/>
      <c r="Q55" s="111"/>
      <c r="R55" s="123"/>
      <c r="S55" s="124"/>
      <c r="T55" s="125"/>
      <c r="U55" s="126"/>
      <c r="V55" s="126"/>
      <c r="W55" s="127"/>
      <c r="X55" s="111"/>
      <c r="Y55" s="111"/>
    </row>
    <row r="56" spans="1:25" ht="21.95" customHeight="1">
      <c r="A56" s="98">
        <v>3</v>
      </c>
      <c r="B56" s="104" t="s">
        <v>300</v>
      </c>
      <c r="C56" s="99" t="s">
        <v>44</v>
      </c>
      <c r="D56" s="120"/>
      <c r="E56" s="111"/>
      <c r="F56" s="111"/>
      <c r="G56" s="121"/>
      <c r="H56" s="111"/>
      <c r="I56" s="111"/>
      <c r="J56" s="111"/>
      <c r="K56" s="111"/>
      <c r="L56" s="111"/>
      <c r="M56" s="111"/>
      <c r="N56" s="122"/>
      <c r="O56" s="111"/>
      <c r="P56" s="111"/>
      <c r="Q56" s="111"/>
      <c r="R56" s="123"/>
      <c r="S56" s="124"/>
      <c r="T56" s="125"/>
      <c r="U56" s="126"/>
      <c r="V56" s="126"/>
      <c r="W56" s="127"/>
      <c r="X56" s="111"/>
      <c r="Y56" s="111"/>
    </row>
    <row r="57" spans="1:25" ht="21.95" customHeight="1">
      <c r="A57" s="128">
        <v>4</v>
      </c>
      <c r="B57" s="104" t="s">
        <v>390</v>
      </c>
      <c r="C57" s="99" t="s">
        <v>53</v>
      </c>
      <c r="D57" s="120"/>
      <c r="E57" s="111"/>
      <c r="F57" s="111"/>
      <c r="G57" s="121"/>
      <c r="H57" s="111"/>
      <c r="I57" s="111"/>
      <c r="J57" s="111"/>
      <c r="K57" s="111"/>
      <c r="L57" s="111"/>
      <c r="M57" s="111"/>
      <c r="N57" s="122"/>
      <c r="O57" s="111"/>
      <c r="P57" s="111"/>
      <c r="Q57" s="111"/>
      <c r="R57" s="123"/>
      <c r="S57" s="124"/>
      <c r="T57" s="125"/>
      <c r="U57" s="126"/>
      <c r="V57" s="126"/>
      <c r="W57" s="127"/>
      <c r="X57" s="111"/>
      <c r="Y57" s="111"/>
    </row>
    <row r="58" spans="1:25" ht="21.95" customHeight="1">
      <c r="A58" s="98">
        <v>5</v>
      </c>
      <c r="B58" s="104" t="s">
        <v>392</v>
      </c>
      <c r="C58" s="99" t="s">
        <v>62</v>
      </c>
      <c r="D58" s="120"/>
      <c r="E58" s="111"/>
      <c r="F58" s="111"/>
      <c r="G58" s="121"/>
      <c r="H58" s="111"/>
      <c r="I58" s="111"/>
      <c r="J58" s="111"/>
      <c r="K58" s="111"/>
      <c r="L58" s="111"/>
      <c r="M58" s="111"/>
      <c r="N58" s="122"/>
      <c r="O58" s="111"/>
      <c r="P58" s="111"/>
      <c r="Q58" s="111"/>
      <c r="R58" s="123"/>
      <c r="S58" s="124"/>
      <c r="T58" s="125"/>
      <c r="U58" s="126"/>
      <c r="V58" s="126"/>
      <c r="W58" s="127"/>
      <c r="X58" s="111"/>
      <c r="Y58" s="111"/>
    </row>
    <row r="59" spans="1:25" ht="21.95" customHeight="1">
      <c r="A59" s="128">
        <v>6</v>
      </c>
      <c r="B59" s="104" t="s">
        <v>78</v>
      </c>
      <c r="C59" s="99" t="s">
        <v>70</v>
      </c>
      <c r="D59" s="120"/>
      <c r="E59" s="111"/>
      <c r="F59" s="111"/>
      <c r="G59" s="121"/>
      <c r="H59" s="111"/>
      <c r="I59" s="111"/>
      <c r="J59" s="111"/>
      <c r="K59" s="111"/>
      <c r="L59" s="111"/>
      <c r="M59" s="111"/>
      <c r="N59" s="122"/>
      <c r="O59" s="111"/>
      <c r="P59" s="111"/>
      <c r="Q59" s="111"/>
      <c r="R59" s="123"/>
      <c r="S59" s="124"/>
      <c r="T59" s="125"/>
      <c r="U59" s="126"/>
      <c r="V59" s="126"/>
      <c r="W59" s="127"/>
      <c r="X59" s="111"/>
      <c r="Y59" s="111"/>
    </row>
    <row r="60" spans="1:25" ht="21.95" customHeight="1">
      <c r="A60" s="98">
        <v>7</v>
      </c>
      <c r="B60" s="105" t="s">
        <v>317</v>
      </c>
      <c r="C60" s="116" t="s">
        <v>70</v>
      </c>
      <c r="D60" s="120"/>
      <c r="E60" s="111"/>
      <c r="F60" s="111"/>
      <c r="G60" s="121"/>
      <c r="H60" s="111"/>
      <c r="I60" s="111"/>
      <c r="J60" s="111"/>
      <c r="K60" s="111"/>
      <c r="L60" s="111"/>
      <c r="M60" s="111"/>
      <c r="N60" s="122"/>
      <c r="O60" s="111"/>
      <c r="P60" s="111"/>
      <c r="Q60" s="111"/>
      <c r="R60" s="123"/>
      <c r="S60" s="124"/>
      <c r="T60" s="125"/>
      <c r="U60" s="126"/>
      <c r="V60" s="126"/>
      <c r="W60" s="127"/>
      <c r="X60" s="111"/>
      <c r="Y60" s="111"/>
    </row>
    <row r="61" spans="1:25" ht="21.95" customHeight="1">
      <c r="A61" s="128">
        <v>8</v>
      </c>
      <c r="B61" s="104" t="s">
        <v>86</v>
      </c>
      <c r="C61" s="99" t="s">
        <v>87</v>
      </c>
      <c r="D61" s="120"/>
      <c r="E61" s="111"/>
      <c r="F61" s="111"/>
      <c r="G61" s="121"/>
      <c r="H61" s="111"/>
      <c r="I61" s="111"/>
      <c r="J61" s="111"/>
      <c r="K61" s="111"/>
      <c r="L61" s="111"/>
      <c r="M61" s="111"/>
      <c r="N61" s="122"/>
      <c r="O61" s="111"/>
      <c r="P61" s="111"/>
      <c r="Q61" s="111"/>
      <c r="R61" s="123"/>
      <c r="S61" s="124"/>
      <c r="T61" s="125"/>
      <c r="U61" s="126"/>
      <c r="V61" s="126"/>
      <c r="W61" s="127"/>
      <c r="X61" s="111"/>
      <c r="Y61" s="111"/>
    </row>
    <row r="62" spans="1:25" ht="21.95" customHeight="1">
      <c r="A62" s="98">
        <v>9</v>
      </c>
      <c r="B62" s="104" t="s">
        <v>97</v>
      </c>
      <c r="C62" s="99" t="s">
        <v>87</v>
      </c>
      <c r="D62" s="120"/>
      <c r="E62" s="111"/>
      <c r="F62" s="111"/>
      <c r="G62" s="121"/>
      <c r="H62" s="111"/>
      <c r="I62" s="111"/>
      <c r="J62" s="111"/>
      <c r="K62" s="111"/>
      <c r="L62" s="111"/>
      <c r="M62" s="111"/>
      <c r="N62" s="122"/>
      <c r="O62" s="111"/>
      <c r="P62" s="111"/>
      <c r="Q62" s="111"/>
      <c r="R62" s="123"/>
      <c r="S62" s="124"/>
      <c r="T62" s="125"/>
      <c r="U62" s="126"/>
      <c r="V62" s="126"/>
      <c r="W62" s="127"/>
      <c r="X62" s="111"/>
      <c r="Y62" s="111"/>
    </row>
    <row r="63" spans="1:25" ht="21.95" customHeight="1">
      <c r="A63" s="128">
        <v>10</v>
      </c>
      <c r="B63" s="104" t="s">
        <v>101</v>
      </c>
      <c r="C63" s="99" t="s">
        <v>102</v>
      </c>
      <c r="D63" s="120"/>
      <c r="E63" s="111"/>
      <c r="F63" s="111"/>
      <c r="G63" s="121"/>
      <c r="H63" s="111"/>
      <c r="I63" s="111"/>
      <c r="J63" s="111"/>
      <c r="K63" s="111"/>
      <c r="L63" s="111"/>
      <c r="M63" s="111"/>
      <c r="N63" s="122"/>
      <c r="O63" s="111"/>
      <c r="P63" s="111"/>
      <c r="Q63" s="111"/>
      <c r="R63" s="123"/>
      <c r="S63" s="124"/>
      <c r="T63" s="125"/>
      <c r="U63" s="126"/>
      <c r="V63" s="126"/>
      <c r="W63" s="127"/>
      <c r="X63" s="111"/>
      <c r="Y63" s="111"/>
    </row>
    <row r="64" spans="1:25" ht="21.95" customHeight="1">
      <c r="A64" s="98">
        <v>11</v>
      </c>
      <c r="B64" s="104" t="s">
        <v>106</v>
      </c>
      <c r="C64" s="99" t="s">
        <v>102</v>
      </c>
      <c r="D64" s="120"/>
      <c r="E64" s="111"/>
      <c r="F64" s="111"/>
      <c r="G64" s="121"/>
      <c r="H64" s="111"/>
      <c r="I64" s="111"/>
      <c r="J64" s="111"/>
      <c r="K64" s="111"/>
      <c r="L64" s="111"/>
      <c r="M64" s="111"/>
      <c r="N64" s="122"/>
      <c r="O64" s="111"/>
      <c r="P64" s="111"/>
      <c r="Q64" s="111"/>
      <c r="R64" s="123"/>
      <c r="S64" s="124"/>
      <c r="T64" s="125"/>
      <c r="U64" s="126"/>
      <c r="V64" s="126"/>
      <c r="W64" s="127"/>
      <c r="X64" s="111"/>
      <c r="Y64" s="111"/>
    </row>
    <row r="65" spans="1:25" ht="21.95" customHeight="1">
      <c r="A65" s="128">
        <v>12</v>
      </c>
      <c r="B65" s="104" t="s">
        <v>111</v>
      </c>
      <c r="C65" s="99" t="s">
        <v>102</v>
      </c>
      <c r="D65" s="120"/>
      <c r="E65" s="111"/>
      <c r="F65" s="111"/>
      <c r="G65" s="121"/>
      <c r="H65" s="111"/>
      <c r="I65" s="111"/>
      <c r="J65" s="111"/>
      <c r="K65" s="111"/>
      <c r="L65" s="111"/>
      <c r="M65" s="111"/>
      <c r="N65" s="122"/>
      <c r="O65" s="111"/>
      <c r="P65" s="111"/>
      <c r="Q65" s="111"/>
      <c r="R65" s="123"/>
      <c r="S65" s="124"/>
      <c r="T65" s="125"/>
      <c r="U65" s="126"/>
      <c r="V65" s="126"/>
      <c r="W65" s="127"/>
      <c r="X65" s="111"/>
      <c r="Y65" s="111"/>
    </row>
    <row r="66" spans="1:25" ht="21.95" customHeight="1">
      <c r="A66" s="98">
        <v>13</v>
      </c>
      <c r="B66" s="104" t="s">
        <v>115</v>
      </c>
      <c r="C66" s="99" t="s">
        <v>102</v>
      </c>
      <c r="D66" s="120"/>
      <c r="E66" s="111"/>
      <c r="F66" s="111"/>
      <c r="G66" s="121"/>
      <c r="H66" s="111"/>
      <c r="I66" s="111"/>
      <c r="J66" s="111"/>
      <c r="K66" s="111"/>
      <c r="L66" s="111"/>
      <c r="M66" s="111"/>
      <c r="N66" s="122"/>
      <c r="O66" s="111"/>
      <c r="P66" s="111"/>
      <c r="Q66" s="111"/>
      <c r="R66" s="123"/>
      <c r="S66" s="124"/>
      <c r="T66" s="125"/>
      <c r="U66" s="126"/>
      <c r="V66" s="126"/>
      <c r="W66" s="127"/>
      <c r="X66" s="111"/>
      <c r="Y66" s="111"/>
    </row>
    <row r="67" spans="1:25" ht="21.95" customHeight="1">
      <c r="A67" s="128">
        <v>14</v>
      </c>
      <c r="B67" s="105" t="s">
        <v>121</v>
      </c>
      <c r="C67" s="116" t="s">
        <v>102</v>
      </c>
      <c r="D67" s="120"/>
      <c r="E67" s="111"/>
      <c r="F67" s="111"/>
      <c r="G67" s="121"/>
      <c r="H67" s="111"/>
      <c r="I67" s="111"/>
      <c r="J67" s="111"/>
      <c r="K67" s="111"/>
      <c r="L67" s="111"/>
      <c r="M67" s="111"/>
      <c r="N67" s="122"/>
      <c r="O67" s="111"/>
      <c r="P67" s="111"/>
      <c r="Q67" s="111"/>
      <c r="R67" s="123"/>
      <c r="S67" s="124"/>
      <c r="T67" s="125"/>
      <c r="U67" s="126"/>
      <c r="V67" s="126"/>
      <c r="W67" s="127"/>
      <c r="X67" s="111"/>
      <c r="Y67" s="111"/>
    </row>
    <row r="68" spans="1:25" ht="21.95" customHeight="1">
      <c r="A68" s="98">
        <v>15</v>
      </c>
      <c r="B68" s="104" t="s">
        <v>421</v>
      </c>
      <c r="C68" s="99" t="s">
        <v>102</v>
      </c>
      <c r="D68" s="120"/>
      <c r="E68" s="111"/>
      <c r="F68" s="111"/>
      <c r="G68" s="121"/>
      <c r="H68" s="111"/>
      <c r="I68" s="111"/>
      <c r="J68" s="111"/>
      <c r="K68" s="111"/>
      <c r="L68" s="111"/>
      <c r="M68" s="111"/>
      <c r="N68" s="122"/>
      <c r="O68" s="111"/>
      <c r="P68" s="111"/>
      <c r="Q68" s="111"/>
      <c r="R68" s="123"/>
      <c r="S68" s="124"/>
      <c r="T68" s="125"/>
      <c r="U68" s="126"/>
      <c r="V68" s="126"/>
      <c r="W68" s="127"/>
      <c r="X68" s="111"/>
      <c r="Y68" s="111"/>
    </row>
    <row r="69" spans="1:25" ht="21.95" customHeight="1">
      <c r="A69" s="128">
        <v>16</v>
      </c>
      <c r="B69" s="104" t="s">
        <v>422</v>
      </c>
      <c r="C69" s="99" t="s">
        <v>102</v>
      </c>
      <c r="D69" s="120"/>
      <c r="E69" s="111"/>
      <c r="F69" s="111"/>
      <c r="G69" s="121"/>
      <c r="H69" s="111"/>
      <c r="I69" s="111"/>
      <c r="J69" s="111"/>
      <c r="K69" s="111"/>
      <c r="L69" s="111"/>
      <c r="M69" s="111"/>
      <c r="N69" s="122"/>
      <c r="O69" s="111"/>
      <c r="P69" s="111"/>
      <c r="Q69" s="111"/>
      <c r="R69" s="123"/>
      <c r="S69" s="124"/>
      <c r="T69" s="125"/>
      <c r="U69" s="126"/>
      <c r="V69" s="126"/>
      <c r="W69" s="127"/>
      <c r="X69" s="111"/>
      <c r="Y69" s="111"/>
    </row>
    <row r="70" spans="1:25" ht="21.95" customHeight="1">
      <c r="A70" s="98">
        <v>17</v>
      </c>
      <c r="B70" s="104" t="s">
        <v>423</v>
      </c>
      <c r="C70" s="99" t="s">
        <v>102</v>
      </c>
      <c r="D70" s="120"/>
      <c r="E70" s="111"/>
      <c r="F70" s="111"/>
      <c r="G70" s="121"/>
      <c r="H70" s="111"/>
      <c r="I70" s="111"/>
      <c r="J70" s="111"/>
      <c r="K70" s="111"/>
      <c r="L70" s="111"/>
      <c r="M70" s="111"/>
      <c r="N70" s="122"/>
      <c r="O70" s="111"/>
      <c r="P70" s="111"/>
      <c r="Q70" s="111"/>
      <c r="R70" s="123"/>
      <c r="S70" s="124"/>
      <c r="T70" s="125"/>
      <c r="U70" s="126"/>
      <c r="V70" s="126"/>
      <c r="W70" s="127"/>
      <c r="X70" s="111"/>
      <c r="Y70" s="111"/>
    </row>
    <row r="71" spans="1:25" ht="21.95" customHeight="1">
      <c r="A71" s="128">
        <v>18</v>
      </c>
      <c r="B71" s="105" t="s">
        <v>164</v>
      </c>
      <c r="C71" s="116" t="s">
        <v>102</v>
      </c>
      <c r="D71" s="120"/>
      <c r="E71" s="111"/>
      <c r="F71" s="111"/>
      <c r="G71" s="121"/>
      <c r="H71" s="111"/>
      <c r="I71" s="111"/>
      <c r="J71" s="111"/>
      <c r="K71" s="111"/>
      <c r="L71" s="111"/>
      <c r="M71" s="111"/>
      <c r="N71" s="122"/>
      <c r="O71" s="111"/>
      <c r="P71" s="111"/>
      <c r="Q71" s="111"/>
      <c r="R71" s="123"/>
      <c r="S71" s="124"/>
      <c r="T71" s="125"/>
      <c r="U71" s="126"/>
      <c r="V71" s="126"/>
      <c r="W71" s="127"/>
      <c r="X71" s="111"/>
      <c r="Y71" s="111"/>
    </row>
    <row r="72" spans="1:25" ht="21.95" customHeight="1">
      <c r="A72" s="98">
        <v>19</v>
      </c>
      <c r="B72" s="104" t="s">
        <v>171</v>
      </c>
      <c r="C72" s="99" t="s">
        <v>102</v>
      </c>
      <c r="D72" s="120"/>
      <c r="E72" s="111"/>
      <c r="F72" s="111"/>
      <c r="G72" s="121"/>
      <c r="H72" s="111"/>
      <c r="I72" s="111"/>
      <c r="J72" s="111"/>
      <c r="K72" s="111"/>
      <c r="L72" s="111"/>
      <c r="M72" s="111"/>
      <c r="N72" s="122"/>
      <c r="O72" s="111"/>
      <c r="P72" s="111"/>
      <c r="Q72" s="111"/>
      <c r="R72" s="123"/>
      <c r="S72" s="124"/>
      <c r="T72" s="125"/>
      <c r="U72" s="126"/>
      <c r="V72" s="126"/>
      <c r="W72" s="127"/>
      <c r="X72" s="111"/>
      <c r="Y72" s="111"/>
    </row>
    <row r="73" spans="1:25" ht="21.95" customHeight="1">
      <c r="A73" s="128">
        <v>20</v>
      </c>
      <c r="B73" s="104" t="s">
        <v>176</v>
      </c>
      <c r="C73" s="99" t="s">
        <v>102</v>
      </c>
      <c r="D73" s="120"/>
      <c r="E73" s="111"/>
      <c r="F73" s="111"/>
      <c r="G73" s="121"/>
      <c r="H73" s="111"/>
      <c r="I73" s="111"/>
      <c r="J73" s="111"/>
      <c r="K73" s="111"/>
      <c r="L73" s="111"/>
      <c r="M73" s="111"/>
      <c r="N73" s="122"/>
      <c r="O73" s="111"/>
      <c r="P73" s="111"/>
      <c r="Q73" s="111"/>
      <c r="R73" s="123"/>
      <c r="S73" s="124"/>
      <c r="T73" s="125"/>
      <c r="U73" s="126"/>
      <c r="V73" s="126"/>
      <c r="W73" s="127"/>
      <c r="X73" s="111"/>
      <c r="Y73" s="111"/>
    </row>
    <row r="74" spans="1:25" ht="21.95" customHeight="1">
      <c r="A74" s="98">
        <v>21</v>
      </c>
      <c r="B74" s="104" t="s">
        <v>182</v>
      </c>
      <c r="C74" s="99" t="s">
        <v>102</v>
      </c>
      <c r="D74" s="120"/>
      <c r="E74" s="111"/>
      <c r="F74" s="111"/>
      <c r="G74" s="121"/>
      <c r="H74" s="111"/>
      <c r="I74" s="111"/>
      <c r="J74" s="111"/>
      <c r="K74" s="111"/>
      <c r="L74" s="111"/>
      <c r="M74" s="111"/>
      <c r="N74" s="122"/>
      <c r="O74" s="111"/>
      <c r="P74" s="111"/>
      <c r="Q74" s="111"/>
      <c r="R74" s="123"/>
      <c r="S74" s="124"/>
      <c r="T74" s="125"/>
      <c r="U74" s="126"/>
      <c r="V74" s="126"/>
      <c r="W74" s="127"/>
      <c r="X74" s="111"/>
      <c r="Y74" s="111"/>
    </row>
    <row r="75" spans="1:25" ht="21.95" customHeight="1">
      <c r="A75" s="128">
        <v>22</v>
      </c>
      <c r="B75" s="104" t="s">
        <v>183</v>
      </c>
      <c r="C75" s="99" t="s">
        <v>102</v>
      </c>
      <c r="D75" s="120"/>
      <c r="E75" s="111"/>
      <c r="F75" s="111"/>
      <c r="G75" s="121"/>
      <c r="H75" s="111"/>
      <c r="I75" s="111"/>
      <c r="J75" s="111"/>
      <c r="K75" s="111"/>
      <c r="L75" s="111"/>
      <c r="M75" s="111"/>
      <c r="N75" s="122"/>
      <c r="O75" s="111"/>
      <c r="P75" s="111"/>
      <c r="Q75" s="111"/>
      <c r="R75" s="123"/>
      <c r="S75" s="124"/>
      <c r="T75" s="125"/>
      <c r="U75" s="126"/>
      <c r="V75" s="126"/>
      <c r="W75" s="127"/>
      <c r="X75" s="111"/>
      <c r="Y75" s="111"/>
    </row>
    <row r="76" spans="1:25" ht="21.95" customHeight="1">
      <c r="A76" s="98">
        <v>23</v>
      </c>
      <c r="B76" s="104" t="s">
        <v>188</v>
      </c>
      <c r="C76" s="99" t="s">
        <v>102</v>
      </c>
      <c r="D76" s="120"/>
      <c r="E76" s="111"/>
      <c r="F76" s="111"/>
      <c r="G76" s="121"/>
      <c r="H76" s="111"/>
      <c r="I76" s="111"/>
      <c r="J76" s="111"/>
      <c r="K76" s="111"/>
      <c r="L76" s="111"/>
      <c r="M76" s="111"/>
      <c r="N76" s="122"/>
      <c r="O76" s="111"/>
      <c r="P76" s="111"/>
      <c r="Q76" s="111"/>
      <c r="R76" s="123"/>
      <c r="S76" s="124"/>
      <c r="T76" s="125"/>
      <c r="U76" s="126"/>
      <c r="V76" s="126"/>
      <c r="W76" s="127"/>
      <c r="X76" s="111"/>
      <c r="Y76" s="111"/>
    </row>
    <row r="77" spans="1:25" ht="21.95" customHeight="1">
      <c r="A77" s="128">
        <v>24</v>
      </c>
      <c r="B77" s="104" t="s">
        <v>554</v>
      </c>
      <c r="C77" s="99" t="s">
        <v>102</v>
      </c>
      <c r="D77" s="120"/>
      <c r="E77" s="111"/>
      <c r="F77" s="111"/>
      <c r="G77" s="121"/>
      <c r="H77" s="111"/>
      <c r="I77" s="111"/>
      <c r="J77" s="111"/>
      <c r="K77" s="111"/>
      <c r="L77" s="111"/>
      <c r="M77" s="111"/>
      <c r="N77" s="122"/>
      <c r="O77" s="111"/>
      <c r="P77" s="111"/>
      <c r="Q77" s="111"/>
      <c r="R77" s="123"/>
      <c r="S77" s="124"/>
      <c r="T77" s="125"/>
      <c r="U77" s="126"/>
      <c r="V77" s="126"/>
      <c r="W77" s="127"/>
      <c r="X77" s="111"/>
      <c r="Y77" s="111"/>
    </row>
    <row r="78" spans="1:25" ht="21.95" customHeight="1">
      <c r="A78" s="98">
        <v>25</v>
      </c>
      <c r="B78" s="104" t="s">
        <v>196</v>
      </c>
      <c r="C78" s="99" t="s">
        <v>102</v>
      </c>
      <c r="D78" s="120"/>
      <c r="E78" s="111"/>
      <c r="F78" s="111"/>
      <c r="G78" s="121"/>
      <c r="H78" s="111"/>
      <c r="I78" s="111"/>
      <c r="J78" s="111"/>
      <c r="K78" s="111"/>
      <c r="L78" s="111"/>
      <c r="M78" s="111"/>
      <c r="N78" s="122"/>
      <c r="O78" s="111"/>
      <c r="P78" s="111"/>
      <c r="Q78" s="111"/>
      <c r="R78" s="123"/>
      <c r="S78" s="124"/>
      <c r="T78" s="125"/>
      <c r="U78" s="126"/>
      <c r="V78" s="126"/>
      <c r="W78" s="127"/>
      <c r="X78" s="111"/>
      <c r="Y78" s="111"/>
    </row>
    <row r="79" spans="1:25" ht="21.95" customHeight="1">
      <c r="A79" s="128">
        <v>26</v>
      </c>
      <c r="B79" s="104" t="s">
        <v>204</v>
      </c>
      <c r="C79" s="99" t="s">
        <v>102</v>
      </c>
      <c r="D79" s="120"/>
      <c r="E79" s="111"/>
      <c r="F79" s="111"/>
      <c r="G79" s="121"/>
      <c r="H79" s="111"/>
      <c r="I79" s="111"/>
      <c r="J79" s="111"/>
      <c r="K79" s="111"/>
      <c r="L79" s="111"/>
      <c r="M79" s="111"/>
      <c r="N79" s="122"/>
      <c r="O79" s="111"/>
      <c r="P79" s="111"/>
      <c r="Q79" s="111"/>
      <c r="R79" s="123"/>
      <c r="S79" s="124"/>
      <c r="T79" s="125"/>
      <c r="U79" s="126"/>
      <c r="V79" s="126"/>
      <c r="W79" s="127"/>
      <c r="X79" s="111"/>
      <c r="Y79" s="111"/>
    </row>
    <row r="80" spans="1:25" ht="21.95" customHeight="1">
      <c r="A80" s="98">
        <v>27</v>
      </c>
      <c r="B80" s="105" t="s">
        <v>209</v>
      </c>
      <c r="C80" s="116" t="s">
        <v>102</v>
      </c>
      <c r="D80" s="120"/>
      <c r="E80" s="111"/>
      <c r="F80" s="111"/>
      <c r="G80" s="121"/>
      <c r="H80" s="111"/>
      <c r="I80" s="111"/>
      <c r="J80" s="111"/>
      <c r="K80" s="111"/>
      <c r="L80" s="111"/>
      <c r="M80" s="111"/>
      <c r="N80" s="122"/>
      <c r="O80" s="111"/>
      <c r="P80" s="111"/>
      <c r="Q80" s="111"/>
      <c r="R80" s="123"/>
      <c r="S80" s="124"/>
      <c r="T80" s="125"/>
      <c r="U80" s="126"/>
      <c r="V80" s="126"/>
      <c r="W80" s="127"/>
      <c r="X80" s="111"/>
      <c r="Y80" s="111"/>
    </row>
    <row r="81" spans="1:25" ht="21.95" customHeight="1">
      <c r="A81" s="128">
        <v>28</v>
      </c>
      <c r="B81" s="104" t="s">
        <v>216</v>
      </c>
      <c r="C81" s="99" t="s">
        <v>102</v>
      </c>
      <c r="D81" s="120"/>
      <c r="E81" s="111"/>
      <c r="F81" s="111"/>
      <c r="G81" s="121"/>
      <c r="H81" s="111"/>
      <c r="I81" s="111"/>
      <c r="J81" s="111"/>
      <c r="K81" s="111"/>
      <c r="L81" s="111"/>
      <c r="M81" s="111"/>
      <c r="N81" s="122"/>
      <c r="O81" s="111"/>
      <c r="P81" s="111"/>
      <c r="Q81" s="111"/>
      <c r="R81" s="123"/>
      <c r="S81" s="124"/>
      <c r="T81" s="125"/>
      <c r="U81" s="126"/>
      <c r="V81" s="126"/>
      <c r="W81" s="127"/>
      <c r="X81" s="111"/>
      <c r="Y81" s="111"/>
    </row>
    <row r="82" spans="1:25" ht="21.95" customHeight="1">
      <c r="A82" s="98">
        <v>29</v>
      </c>
      <c r="B82" s="105" t="s">
        <v>599</v>
      </c>
      <c r="C82" s="99" t="s">
        <v>102</v>
      </c>
      <c r="D82" s="120"/>
      <c r="E82" s="111"/>
      <c r="F82" s="111"/>
      <c r="G82" s="121"/>
      <c r="H82" s="111"/>
      <c r="I82" s="111"/>
      <c r="J82" s="111"/>
      <c r="K82" s="111"/>
      <c r="L82" s="111"/>
      <c r="M82" s="111"/>
      <c r="N82" s="122"/>
      <c r="O82" s="111"/>
      <c r="P82" s="111"/>
      <c r="Q82" s="111"/>
      <c r="R82" s="123"/>
      <c r="S82" s="124"/>
      <c r="T82" s="125"/>
      <c r="U82" s="126"/>
      <c r="V82" s="126"/>
      <c r="W82" s="127"/>
      <c r="X82" s="111"/>
      <c r="Y82" s="111"/>
    </row>
    <row r="83" spans="1:25" ht="21.95" customHeight="1">
      <c r="A83" s="128">
        <v>30</v>
      </c>
      <c r="B83" s="104" t="s">
        <v>218</v>
      </c>
      <c r="C83" s="99" t="s">
        <v>600</v>
      </c>
      <c r="D83" s="120"/>
      <c r="E83" s="111"/>
      <c r="F83" s="111"/>
      <c r="G83" s="121"/>
      <c r="H83" s="111"/>
      <c r="I83" s="111"/>
      <c r="J83" s="111"/>
      <c r="K83" s="111"/>
      <c r="L83" s="111"/>
      <c r="M83" s="111"/>
      <c r="N83" s="122"/>
      <c r="O83" s="111"/>
      <c r="P83" s="111"/>
      <c r="Q83" s="111"/>
      <c r="R83" s="123"/>
      <c r="S83" s="124"/>
      <c r="T83" s="125"/>
      <c r="U83" s="126"/>
      <c r="V83" s="126"/>
      <c r="W83" s="127"/>
      <c r="X83" s="111"/>
      <c r="Y83" s="111"/>
    </row>
    <row r="84" spans="1:25" ht="21.95" customHeight="1">
      <c r="A84" s="98">
        <v>31</v>
      </c>
      <c r="B84" s="104" t="s">
        <v>224</v>
      </c>
      <c r="C84" s="99" t="s">
        <v>601</v>
      </c>
      <c r="D84" s="120"/>
      <c r="E84" s="111"/>
      <c r="F84" s="111"/>
      <c r="G84" s="121"/>
      <c r="H84" s="111"/>
      <c r="I84" s="111"/>
      <c r="J84" s="111"/>
      <c r="K84" s="111"/>
      <c r="L84" s="111"/>
      <c r="M84" s="111"/>
      <c r="N84" s="122"/>
      <c r="O84" s="111"/>
      <c r="P84" s="111"/>
      <c r="Q84" s="111"/>
      <c r="R84" s="123"/>
      <c r="S84" s="124"/>
      <c r="T84" s="125"/>
      <c r="U84" s="126"/>
      <c r="V84" s="126"/>
      <c r="W84" s="127"/>
      <c r="X84" s="111"/>
      <c r="Y84" s="111"/>
    </row>
    <row r="85" spans="1:25" ht="21.95" customHeight="1">
      <c r="A85" s="128">
        <v>32</v>
      </c>
      <c r="B85" s="105" t="s">
        <v>462</v>
      </c>
      <c r="C85" s="116" t="s">
        <v>463</v>
      </c>
      <c r="D85" s="120"/>
      <c r="E85" s="111"/>
      <c r="F85" s="111"/>
      <c r="G85" s="121"/>
      <c r="H85" s="111"/>
      <c r="I85" s="111"/>
      <c r="J85" s="111"/>
      <c r="K85" s="111"/>
      <c r="L85" s="111"/>
      <c r="M85" s="111"/>
      <c r="N85" s="122"/>
      <c r="O85" s="111"/>
      <c r="P85" s="111"/>
      <c r="Q85" s="111"/>
      <c r="R85" s="123"/>
      <c r="S85" s="124"/>
      <c r="T85" s="125"/>
      <c r="U85" s="126"/>
      <c r="V85" s="126"/>
      <c r="W85" s="127"/>
      <c r="X85" s="111"/>
      <c r="Y85" s="111"/>
    </row>
    <row r="86" spans="1:25" ht="21.95" customHeight="1">
      <c r="A86" s="98">
        <v>33</v>
      </c>
      <c r="B86" s="105" t="s">
        <v>602</v>
      </c>
      <c r="C86" s="116" t="s">
        <v>463</v>
      </c>
      <c r="D86" s="120"/>
      <c r="E86" s="111"/>
      <c r="F86" s="111"/>
      <c r="G86" s="121"/>
      <c r="H86" s="111"/>
      <c r="I86" s="111"/>
      <c r="J86" s="111"/>
      <c r="K86" s="111"/>
      <c r="L86" s="111"/>
      <c r="M86" s="111"/>
      <c r="N86" s="122"/>
      <c r="O86" s="111"/>
      <c r="P86" s="111"/>
      <c r="Q86" s="111"/>
      <c r="R86" s="123"/>
      <c r="S86" s="124"/>
      <c r="T86" s="125"/>
      <c r="U86" s="126"/>
      <c r="V86" s="126"/>
      <c r="W86" s="127"/>
      <c r="X86" s="111"/>
      <c r="Y86" s="111"/>
    </row>
    <row r="87" spans="1:25" ht="21.95" customHeight="1">
      <c r="A87" s="128">
        <v>34</v>
      </c>
      <c r="B87" s="104" t="s">
        <v>230</v>
      </c>
      <c r="C87" s="99" t="s">
        <v>472</v>
      </c>
      <c r="D87" s="120"/>
      <c r="E87" s="111"/>
      <c r="F87" s="111"/>
      <c r="G87" s="121"/>
      <c r="H87" s="111"/>
      <c r="I87" s="111"/>
      <c r="J87" s="111"/>
      <c r="K87" s="111"/>
      <c r="L87" s="111"/>
      <c r="M87" s="111"/>
      <c r="N87" s="122"/>
      <c r="O87" s="111"/>
      <c r="P87" s="111"/>
      <c r="Q87" s="111"/>
      <c r="R87" s="123"/>
      <c r="S87" s="124"/>
      <c r="T87" s="125"/>
      <c r="U87" s="126"/>
      <c r="V87" s="126"/>
      <c r="W87" s="127"/>
      <c r="X87" s="111"/>
      <c r="Y87" s="111"/>
    </row>
    <row r="88" spans="1:25" ht="21.95" customHeight="1">
      <c r="A88" s="98">
        <v>35</v>
      </c>
      <c r="B88" s="104" t="s">
        <v>236</v>
      </c>
      <c r="C88" s="99" t="s">
        <v>472</v>
      </c>
      <c r="D88" s="120"/>
      <c r="E88" s="111"/>
      <c r="F88" s="111"/>
      <c r="G88" s="121"/>
      <c r="H88" s="111"/>
      <c r="I88" s="111"/>
      <c r="J88" s="111"/>
      <c r="K88" s="111"/>
      <c r="L88" s="111"/>
      <c r="M88" s="111"/>
      <c r="N88" s="122"/>
      <c r="O88" s="111"/>
      <c r="P88" s="111"/>
      <c r="Q88" s="111"/>
      <c r="R88" s="123"/>
      <c r="S88" s="124"/>
      <c r="T88" s="125"/>
      <c r="U88" s="126"/>
      <c r="V88" s="126"/>
      <c r="W88" s="127"/>
      <c r="X88" s="111"/>
      <c r="Y88" s="111"/>
    </row>
    <row r="89" spans="1:25" ht="21.95" customHeight="1">
      <c r="A89" s="128">
        <v>36</v>
      </c>
      <c r="B89" s="104" t="s">
        <v>242</v>
      </c>
      <c r="C89" s="99" t="s">
        <v>472</v>
      </c>
      <c r="D89" s="120"/>
      <c r="E89" s="111"/>
      <c r="F89" s="111"/>
      <c r="G89" s="121"/>
      <c r="H89" s="111"/>
      <c r="I89" s="111"/>
      <c r="J89" s="111"/>
      <c r="K89" s="111"/>
      <c r="L89" s="111"/>
      <c r="M89" s="111"/>
      <c r="N89" s="122"/>
      <c r="O89" s="111"/>
      <c r="P89" s="111"/>
      <c r="Q89" s="111"/>
      <c r="R89" s="123"/>
      <c r="S89" s="124"/>
      <c r="T89" s="125"/>
      <c r="U89" s="126"/>
      <c r="V89" s="126"/>
      <c r="W89" s="127"/>
      <c r="X89" s="111"/>
      <c r="Y89" s="111"/>
    </row>
    <row r="90" spans="1:25" ht="21.95" customHeight="1">
      <c r="A90" s="98">
        <v>37</v>
      </c>
      <c r="B90" s="104" t="s">
        <v>245</v>
      </c>
      <c r="C90" s="99" t="s">
        <v>472</v>
      </c>
      <c r="D90" s="120"/>
      <c r="E90" s="111"/>
      <c r="F90" s="111"/>
      <c r="G90" s="121"/>
      <c r="H90" s="111"/>
      <c r="I90" s="111"/>
      <c r="J90" s="111"/>
      <c r="K90" s="111"/>
      <c r="L90" s="111"/>
      <c r="M90" s="111"/>
      <c r="N90" s="122"/>
      <c r="O90" s="111"/>
      <c r="P90" s="111"/>
      <c r="Q90" s="111"/>
      <c r="R90" s="123"/>
      <c r="S90" s="124"/>
      <c r="T90" s="125"/>
      <c r="U90" s="126"/>
      <c r="V90" s="126"/>
      <c r="W90" s="127"/>
      <c r="X90" s="111"/>
      <c r="Y90" s="111"/>
    </row>
    <row r="91" spans="1:25" ht="21.95" customHeight="1">
      <c r="A91" s="128">
        <v>38</v>
      </c>
      <c r="B91" s="104" t="s">
        <v>248</v>
      </c>
      <c r="C91" s="99" t="s">
        <v>472</v>
      </c>
      <c r="D91" s="120"/>
      <c r="E91" s="111"/>
      <c r="F91" s="111"/>
      <c r="G91" s="121"/>
      <c r="H91" s="111"/>
      <c r="I91" s="111"/>
      <c r="J91" s="111"/>
      <c r="K91" s="111"/>
      <c r="L91" s="111"/>
      <c r="M91" s="111"/>
      <c r="N91" s="122"/>
      <c r="O91" s="111"/>
      <c r="P91" s="111"/>
      <c r="Q91" s="111"/>
      <c r="R91" s="123"/>
      <c r="S91" s="124"/>
      <c r="T91" s="125"/>
      <c r="U91" s="126"/>
      <c r="V91" s="126"/>
      <c r="W91" s="127"/>
      <c r="X91" s="111"/>
      <c r="Y91" s="111"/>
    </row>
    <row r="92" spans="1:25" ht="21.95" customHeight="1">
      <c r="A92" s="98">
        <v>39</v>
      </c>
      <c r="B92" s="104" t="s">
        <v>567</v>
      </c>
      <c r="C92" s="99" t="s">
        <v>472</v>
      </c>
      <c r="D92" s="120"/>
      <c r="E92" s="111"/>
      <c r="F92" s="111"/>
      <c r="G92" s="121"/>
      <c r="H92" s="111"/>
      <c r="I92" s="111"/>
      <c r="J92" s="111"/>
      <c r="K92" s="111"/>
      <c r="L92" s="111"/>
      <c r="M92" s="111"/>
      <c r="N92" s="122"/>
      <c r="O92" s="111"/>
      <c r="P92" s="111"/>
      <c r="Q92" s="111"/>
      <c r="R92" s="123"/>
      <c r="S92" s="124"/>
      <c r="T92" s="125"/>
      <c r="U92" s="126"/>
      <c r="V92" s="126"/>
      <c r="W92" s="127"/>
      <c r="X92" s="111"/>
      <c r="Y92" s="111"/>
    </row>
    <row r="93" spans="1:25" ht="21.95" customHeight="1">
      <c r="A93" s="128">
        <v>40</v>
      </c>
      <c r="B93" s="104" t="s">
        <v>252</v>
      </c>
      <c r="C93" s="99" t="s">
        <v>490</v>
      </c>
      <c r="D93" s="120"/>
      <c r="E93" s="111"/>
      <c r="F93" s="111"/>
      <c r="G93" s="121"/>
      <c r="H93" s="111"/>
      <c r="I93" s="111"/>
      <c r="J93" s="111"/>
      <c r="K93" s="111"/>
      <c r="L93" s="111"/>
      <c r="M93" s="111"/>
      <c r="N93" s="122"/>
      <c r="O93" s="111"/>
      <c r="P93" s="111"/>
      <c r="Q93" s="111"/>
      <c r="R93" s="123"/>
      <c r="S93" s="124"/>
      <c r="T93" s="125"/>
      <c r="U93" s="126"/>
      <c r="V93" s="126"/>
      <c r="W93" s="127"/>
      <c r="X93" s="111"/>
      <c r="Y93" s="111"/>
    </row>
    <row r="94" spans="1:25" ht="21.95" customHeight="1">
      <c r="A94" s="98">
        <v>41</v>
      </c>
      <c r="B94" s="105" t="s">
        <v>271</v>
      </c>
      <c r="C94" s="116" t="s">
        <v>259</v>
      </c>
      <c r="D94" s="120"/>
      <c r="E94" s="111"/>
      <c r="F94" s="111"/>
      <c r="G94" s="121"/>
      <c r="H94" s="111"/>
      <c r="I94" s="111"/>
      <c r="J94" s="111"/>
      <c r="K94" s="111"/>
      <c r="L94" s="111"/>
      <c r="M94" s="111"/>
      <c r="N94" s="122"/>
      <c r="O94" s="111"/>
      <c r="P94" s="111"/>
      <c r="Q94" s="111"/>
      <c r="R94" s="123"/>
      <c r="S94" s="124"/>
      <c r="T94" s="125"/>
      <c r="U94" s="126"/>
      <c r="V94" s="126"/>
      <c r="W94" s="127"/>
      <c r="X94" s="111"/>
      <c r="Y94" s="111"/>
    </row>
    <row r="95" spans="1:25" ht="21.95" customHeight="1">
      <c r="A95" s="128">
        <v>42</v>
      </c>
      <c r="B95" s="104" t="s">
        <v>275</v>
      </c>
      <c r="C95" s="99" t="s">
        <v>259</v>
      </c>
      <c r="D95" s="120"/>
      <c r="E95" s="111"/>
      <c r="F95" s="111"/>
      <c r="G95" s="121"/>
      <c r="H95" s="111"/>
      <c r="I95" s="111"/>
      <c r="J95" s="111"/>
      <c r="K95" s="111"/>
      <c r="L95" s="111"/>
      <c r="M95" s="111"/>
      <c r="N95" s="122"/>
      <c r="O95" s="111"/>
      <c r="P95" s="111"/>
      <c r="Q95" s="111"/>
      <c r="R95" s="123"/>
      <c r="S95" s="124"/>
      <c r="T95" s="125"/>
      <c r="U95" s="126"/>
      <c r="V95" s="126"/>
      <c r="W95" s="127"/>
      <c r="X95" s="111"/>
      <c r="Y95" s="111"/>
    </row>
    <row r="96" spans="1:25" ht="21.95" customHeight="1">
      <c r="A96" s="98">
        <v>43</v>
      </c>
      <c r="B96" s="104" t="s">
        <v>608</v>
      </c>
      <c r="C96" s="99" t="s">
        <v>259</v>
      </c>
      <c r="D96" s="120"/>
      <c r="E96" s="111"/>
      <c r="F96" s="111"/>
      <c r="G96" s="121"/>
      <c r="H96" s="111"/>
      <c r="I96" s="111"/>
      <c r="J96" s="111"/>
      <c r="K96" s="111"/>
      <c r="L96" s="111"/>
      <c r="M96" s="111"/>
      <c r="N96" s="122"/>
      <c r="O96" s="111"/>
      <c r="P96" s="111"/>
      <c r="Q96" s="111"/>
      <c r="R96" s="123"/>
      <c r="S96" s="124"/>
      <c r="T96" s="125"/>
      <c r="U96" s="126"/>
      <c r="V96" s="126"/>
      <c r="W96" s="127"/>
      <c r="X96" s="111"/>
      <c r="Y96" s="111"/>
    </row>
    <row r="97" spans="1:25" ht="21.95" customHeight="1">
      <c r="A97" s="128">
        <v>44</v>
      </c>
      <c r="B97" s="109" t="s">
        <v>609</v>
      </c>
      <c r="C97" s="116" t="s">
        <v>259</v>
      </c>
      <c r="D97" s="120"/>
      <c r="E97" s="111"/>
      <c r="F97" s="111"/>
      <c r="G97" s="121"/>
      <c r="H97" s="111"/>
      <c r="I97" s="111"/>
      <c r="J97" s="111"/>
      <c r="K97" s="111"/>
      <c r="L97" s="111"/>
      <c r="M97" s="111"/>
      <c r="N97" s="122"/>
      <c r="O97" s="111"/>
      <c r="P97" s="111"/>
      <c r="Q97" s="111"/>
      <c r="R97" s="123"/>
      <c r="S97" s="124"/>
      <c r="T97" s="125"/>
      <c r="U97" s="126"/>
      <c r="V97" s="126"/>
      <c r="W97" s="127"/>
      <c r="X97" s="111"/>
      <c r="Y97" s="111"/>
    </row>
    <row r="98" spans="1:25" ht="21.95" customHeight="1">
      <c r="A98" s="98">
        <v>45</v>
      </c>
      <c r="B98" s="104" t="s">
        <v>505</v>
      </c>
      <c r="C98" s="99" t="s">
        <v>259</v>
      </c>
      <c r="D98" s="120"/>
      <c r="E98" s="111"/>
      <c r="F98" s="111"/>
      <c r="G98" s="121"/>
      <c r="H98" s="111"/>
      <c r="I98" s="111"/>
      <c r="J98" s="111"/>
      <c r="K98" s="111"/>
      <c r="L98" s="111"/>
      <c r="M98" s="111"/>
      <c r="N98" s="122"/>
      <c r="O98" s="111"/>
      <c r="P98" s="111"/>
      <c r="Q98" s="111"/>
      <c r="R98" s="123"/>
      <c r="S98" s="124"/>
      <c r="T98" s="125"/>
      <c r="U98" s="126"/>
      <c r="V98" s="126"/>
      <c r="W98" s="127"/>
      <c r="X98" s="111"/>
      <c r="Y98" s="111"/>
    </row>
    <row r="99" spans="1:25" ht="21.95" customHeight="1">
      <c r="A99" s="128">
        <v>46</v>
      </c>
      <c r="B99" s="104" t="s">
        <v>306</v>
      </c>
      <c r="C99" s="99" t="s">
        <v>259</v>
      </c>
      <c r="D99" s="120"/>
      <c r="E99" s="111"/>
      <c r="F99" s="111"/>
      <c r="G99" s="121"/>
      <c r="H99" s="111"/>
      <c r="I99" s="111"/>
      <c r="J99" s="111"/>
      <c r="K99" s="111"/>
      <c r="L99" s="111"/>
      <c r="M99" s="111"/>
      <c r="N99" s="122"/>
      <c r="O99" s="111"/>
      <c r="P99" s="111"/>
      <c r="Q99" s="111"/>
      <c r="R99" s="123"/>
      <c r="S99" s="124"/>
      <c r="T99" s="125"/>
      <c r="U99" s="126"/>
      <c r="V99" s="126"/>
      <c r="W99" s="127"/>
      <c r="X99" s="111"/>
      <c r="Y99" s="111"/>
    </row>
    <row r="100" spans="1:25" ht="21.95" customHeight="1">
      <c r="A100" s="98">
        <v>47</v>
      </c>
      <c r="B100" s="104" t="s">
        <v>312</v>
      </c>
      <c r="C100" s="99" t="s">
        <v>259</v>
      </c>
      <c r="D100" s="120"/>
      <c r="E100" s="111"/>
      <c r="F100" s="111"/>
      <c r="G100" s="121"/>
      <c r="H100" s="111"/>
      <c r="I100" s="111"/>
      <c r="J100" s="111"/>
      <c r="K100" s="111"/>
      <c r="L100" s="111"/>
      <c r="M100" s="111"/>
      <c r="N100" s="122"/>
      <c r="O100" s="111"/>
      <c r="P100" s="111"/>
      <c r="Q100" s="111"/>
      <c r="R100" s="123"/>
      <c r="S100" s="124"/>
      <c r="T100" s="125"/>
      <c r="U100" s="126"/>
      <c r="V100" s="126"/>
      <c r="W100" s="127"/>
      <c r="X100" s="111"/>
      <c r="Y100" s="111"/>
    </row>
    <row r="101" spans="1:25" ht="21.95" customHeight="1">
      <c r="A101" s="128">
        <v>48</v>
      </c>
      <c r="B101" s="104" t="s">
        <v>322</v>
      </c>
      <c r="C101" s="99" t="s">
        <v>259</v>
      </c>
      <c r="D101" s="120"/>
      <c r="E101" s="111"/>
      <c r="F101" s="111"/>
      <c r="G101" s="121"/>
      <c r="H101" s="111"/>
      <c r="I101" s="111"/>
      <c r="J101" s="111"/>
      <c r="K101" s="111"/>
      <c r="L101" s="111"/>
      <c r="M101" s="111"/>
      <c r="N101" s="122"/>
      <c r="O101" s="111"/>
      <c r="P101" s="111"/>
      <c r="Q101" s="111"/>
      <c r="R101" s="123"/>
      <c r="S101" s="124"/>
      <c r="T101" s="125"/>
      <c r="U101" s="126"/>
      <c r="V101" s="126"/>
      <c r="W101" s="127"/>
      <c r="X101" s="111"/>
      <c r="Y101" s="111"/>
    </row>
    <row r="102" spans="1:25" ht="21.95" customHeight="1">
      <c r="A102" s="98">
        <v>49</v>
      </c>
      <c r="B102" s="104" t="s">
        <v>515</v>
      </c>
      <c r="C102" s="99" t="s">
        <v>259</v>
      </c>
      <c r="D102" s="120"/>
      <c r="E102" s="111"/>
      <c r="F102" s="111"/>
      <c r="G102" s="121"/>
      <c r="H102" s="111"/>
      <c r="I102" s="111"/>
      <c r="J102" s="111"/>
      <c r="K102" s="111"/>
      <c r="L102" s="111"/>
      <c r="M102" s="111"/>
      <c r="N102" s="122"/>
      <c r="O102" s="111"/>
      <c r="P102" s="111"/>
      <c r="Q102" s="111"/>
      <c r="R102" s="123"/>
      <c r="S102" s="124"/>
      <c r="T102" s="125"/>
      <c r="U102" s="126"/>
      <c r="V102" s="126"/>
      <c r="W102" s="127"/>
      <c r="X102" s="111"/>
      <c r="Y102" s="111"/>
    </row>
    <row r="103" spans="1:25" ht="21.95" customHeight="1">
      <c r="A103" s="128">
        <v>50</v>
      </c>
      <c r="B103" s="104" t="s">
        <v>611</v>
      </c>
      <c r="C103" s="99" t="s">
        <v>259</v>
      </c>
      <c r="D103" s="120"/>
      <c r="E103" s="111"/>
      <c r="F103" s="111"/>
      <c r="G103" s="121"/>
      <c r="H103" s="111"/>
      <c r="I103" s="111"/>
      <c r="J103" s="111"/>
      <c r="K103" s="111"/>
      <c r="L103" s="111"/>
      <c r="M103" s="111"/>
      <c r="N103" s="122"/>
      <c r="O103" s="111"/>
      <c r="P103" s="111"/>
      <c r="Q103" s="111"/>
      <c r="R103" s="123"/>
      <c r="S103" s="124"/>
      <c r="T103" s="125"/>
      <c r="U103" s="126"/>
      <c r="V103" s="126"/>
      <c r="W103" s="127"/>
      <c r="X103" s="111"/>
      <c r="Y103" s="111"/>
    </row>
    <row r="104" spans="1:25" ht="21.95" customHeight="1">
      <c r="A104" s="98">
        <v>51</v>
      </c>
      <c r="B104" s="104" t="s">
        <v>519</v>
      </c>
      <c r="C104" s="99" t="s">
        <v>520</v>
      </c>
      <c r="D104" s="120"/>
      <c r="E104" s="111"/>
      <c r="F104" s="111"/>
      <c r="G104" s="121"/>
      <c r="H104" s="111"/>
      <c r="I104" s="111"/>
      <c r="J104" s="111"/>
      <c r="K104" s="111"/>
      <c r="L104" s="111"/>
      <c r="M104" s="111"/>
      <c r="N104" s="122"/>
      <c r="O104" s="111"/>
      <c r="P104" s="111"/>
      <c r="Q104" s="111"/>
      <c r="R104" s="123"/>
      <c r="S104" s="124"/>
      <c r="T104" s="125"/>
      <c r="U104" s="126"/>
      <c r="V104" s="126"/>
      <c r="W104" s="127"/>
      <c r="X104" s="111"/>
      <c r="Y104" s="111"/>
    </row>
    <row r="105" spans="1:25" ht="21.95" customHeight="1">
      <c r="A105" s="128">
        <v>52</v>
      </c>
      <c r="B105" s="105" t="s">
        <v>327</v>
      </c>
      <c r="C105" s="116" t="s">
        <v>328</v>
      </c>
      <c r="D105" s="120"/>
      <c r="E105" s="111"/>
      <c r="F105" s="111"/>
      <c r="G105" s="121"/>
      <c r="H105" s="111"/>
      <c r="I105" s="111"/>
      <c r="J105" s="111"/>
      <c r="K105" s="111"/>
      <c r="L105" s="111"/>
      <c r="M105" s="111"/>
      <c r="N105" s="122"/>
      <c r="O105" s="111"/>
      <c r="P105" s="111"/>
      <c r="Q105" s="111"/>
      <c r="R105" s="123"/>
      <c r="S105" s="124"/>
      <c r="T105" s="125"/>
      <c r="U105" s="126"/>
      <c r="V105" s="126"/>
      <c r="W105" s="127"/>
      <c r="X105" s="111"/>
      <c r="Y105" s="111"/>
    </row>
    <row r="106" spans="1:25" ht="21.95" customHeight="1">
      <c r="A106" s="98">
        <v>53</v>
      </c>
      <c r="B106" s="104" t="s">
        <v>334</v>
      </c>
      <c r="C106" s="99" t="s">
        <v>328</v>
      </c>
      <c r="D106" s="120"/>
      <c r="E106" s="111"/>
      <c r="F106" s="111"/>
      <c r="G106" s="121"/>
      <c r="H106" s="111"/>
      <c r="I106" s="111"/>
      <c r="J106" s="111"/>
      <c r="K106" s="111"/>
      <c r="L106" s="111"/>
      <c r="M106" s="111"/>
      <c r="N106" s="122"/>
      <c r="O106" s="111"/>
      <c r="P106" s="111"/>
      <c r="Q106" s="111"/>
      <c r="R106" s="123"/>
      <c r="S106" s="124"/>
      <c r="T106" s="125"/>
      <c r="U106" s="126"/>
      <c r="V106" s="126"/>
      <c r="W106" s="127"/>
      <c r="X106" s="111"/>
      <c r="Y106" s="111"/>
    </row>
    <row r="107" spans="1:25" ht="21.95" customHeight="1">
      <c r="A107" s="128">
        <v>54</v>
      </c>
      <c r="B107" s="104" t="s">
        <v>338</v>
      </c>
      <c r="C107" s="99" t="s">
        <v>328</v>
      </c>
      <c r="D107" s="120"/>
      <c r="E107" s="111"/>
      <c r="F107" s="111"/>
      <c r="G107" s="121"/>
      <c r="H107" s="111"/>
      <c r="I107" s="111"/>
      <c r="J107" s="111"/>
      <c r="K107" s="111"/>
      <c r="L107" s="111"/>
      <c r="M107" s="111"/>
      <c r="N107" s="122"/>
      <c r="O107" s="111"/>
      <c r="P107" s="111"/>
      <c r="Q107" s="111"/>
      <c r="R107" s="123"/>
      <c r="S107" s="124"/>
      <c r="T107" s="125"/>
      <c r="U107" s="126"/>
      <c r="V107" s="126"/>
      <c r="W107" s="127"/>
      <c r="X107" s="111"/>
      <c r="Y107" s="111"/>
    </row>
    <row r="108" spans="1:25" ht="21.95" customHeight="1">
      <c r="A108" s="98">
        <v>55</v>
      </c>
      <c r="B108" s="104" t="s">
        <v>343</v>
      </c>
      <c r="C108" s="99" t="s">
        <v>328</v>
      </c>
      <c r="D108" s="120"/>
      <c r="E108" s="111"/>
      <c r="F108" s="111"/>
      <c r="G108" s="121"/>
      <c r="H108" s="111"/>
      <c r="I108" s="111"/>
      <c r="J108" s="111"/>
      <c r="K108" s="111"/>
      <c r="L108" s="111"/>
      <c r="M108" s="111"/>
      <c r="N108" s="122"/>
      <c r="O108" s="111"/>
      <c r="P108" s="111"/>
      <c r="Q108" s="111"/>
      <c r="R108" s="123"/>
      <c r="S108" s="124"/>
      <c r="T108" s="125"/>
      <c r="U108" s="126"/>
      <c r="V108" s="126"/>
      <c r="W108" s="127"/>
      <c r="X108" s="111"/>
      <c r="Y108" s="111"/>
    </row>
    <row r="109" spans="1:25" ht="21.95" customHeight="1">
      <c r="A109" s="128">
        <v>56</v>
      </c>
      <c r="B109" s="104" t="s">
        <v>346</v>
      </c>
      <c r="C109" s="99" t="s">
        <v>328</v>
      </c>
      <c r="D109" s="120"/>
      <c r="E109" s="111"/>
      <c r="F109" s="111"/>
      <c r="G109" s="121"/>
      <c r="H109" s="111"/>
      <c r="I109" s="111"/>
      <c r="J109" s="111"/>
      <c r="K109" s="111"/>
      <c r="L109" s="111"/>
      <c r="M109" s="111"/>
      <c r="N109" s="122"/>
      <c r="O109" s="111"/>
      <c r="P109" s="111"/>
      <c r="Q109" s="111"/>
      <c r="R109" s="123"/>
      <c r="S109" s="124"/>
      <c r="T109" s="125"/>
      <c r="U109" s="126"/>
      <c r="V109" s="126"/>
      <c r="W109" s="127"/>
      <c r="X109" s="111"/>
      <c r="Y109" s="111"/>
    </row>
    <row r="110" spans="1:25" ht="21.95" customHeight="1">
      <c r="A110" s="98">
        <v>57</v>
      </c>
      <c r="B110" s="104" t="s">
        <v>354</v>
      </c>
      <c r="C110" s="99" t="s">
        <v>328</v>
      </c>
      <c r="D110" s="120"/>
      <c r="E110" s="111"/>
      <c r="F110" s="111"/>
      <c r="G110" s="121"/>
      <c r="H110" s="111"/>
      <c r="I110" s="111"/>
      <c r="J110" s="111"/>
      <c r="K110" s="111"/>
      <c r="L110" s="111"/>
      <c r="M110" s="111"/>
      <c r="N110" s="122"/>
      <c r="O110" s="111"/>
      <c r="P110" s="111"/>
      <c r="Q110" s="111"/>
      <c r="R110" s="123"/>
      <c r="S110" s="124"/>
      <c r="T110" s="125"/>
      <c r="U110" s="126"/>
      <c r="V110" s="126"/>
      <c r="W110" s="127"/>
      <c r="X110" s="111"/>
      <c r="Y110" s="111"/>
    </row>
    <row r="111" spans="1:25" ht="21.95" customHeight="1">
      <c r="A111" s="128">
        <v>58</v>
      </c>
      <c r="B111" s="105" t="s">
        <v>356</v>
      </c>
      <c r="C111" s="116" t="s">
        <v>328</v>
      </c>
      <c r="D111" s="120"/>
      <c r="E111" s="111"/>
      <c r="F111" s="111"/>
      <c r="G111" s="121"/>
      <c r="H111" s="111"/>
      <c r="I111" s="111"/>
      <c r="J111" s="111"/>
      <c r="K111" s="111"/>
      <c r="L111" s="111"/>
      <c r="M111" s="111"/>
      <c r="N111" s="122"/>
      <c r="O111" s="111"/>
      <c r="P111" s="111"/>
      <c r="Q111" s="111"/>
      <c r="R111" s="123"/>
      <c r="S111" s="124"/>
      <c r="T111" s="125"/>
      <c r="U111" s="126"/>
      <c r="V111" s="126"/>
      <c r="W111" s="127"/>
      <c r="X111" s="111"/>
      <c r="Y111" s="111"/>
    </row>
    <row r="112" spans="1:25" ht="21.95" customHeight="1">
      <c r="A112" s="98">
        <v>59</v>
      </c>
      <c r="B112" s="104" t="s">
        <v>359</v>
      </c>
      <c r="C112" s="99" t="s">
        <v>360</v>
      </c>
      <c r="D112" s="120"/>
      <c r="E112" s="111"/>
      <c r="F112" s="111"/>
      <c r="G112" s="121"/>
      <c r="H112" s="111"/>
      <c r="I112" s="111"/>
      <c r="J112" s="111"/>
      <c r="K112" s="111"/>
      <c r="L112" s="111"/>
      <c r="M112" s="111"/>
      <c r="N112" s="122"/>
      <c r="O112" s="111"/>
      <c r="P112" s="111"/>
      <c r="Q112" s="111"/>
      <c r="R112" s="123"/>
      <c r="S112" s="124"/>
      <c r="T112" s="125"/>
      <c r="U112" s="126"/>
      <c r="V112" s="126"/>
      <c r="W112" s="127"/>
      <c r="X112" s="111"/>
      <c r="Y112" s="111"/>
    </row>
    <row r="113" spans="1:25" ht="21.95" customHeight="1">
      <c r="A113" s="129">
        <v>60</v>
      </c>
      <c r="B113" s="130" t="s">
        <v>588</v>
      </c>
      <c r="C113" s="131" t="s">
        <v>360</v>
      </c>
      <c r="D113" s="120"/>
      <c r="E113" s="111"/>
      <c r="F113" s="111"/>
      <c r="G113" s="121"/>
      <c r="H113" s="111"/>
      <c r="I113" s="111"/>
      <c r="J113" s="111"/>
      <c r="K113" s="111"/>
      <c r="L113" s="111"/>
      <c r="M113" s="111"/>
      <c r="N113" s="122"/>
      <c r="O113" s="111"/>
      <c r="P113" s="111"/>
      <c r="Q113" s="111"/>
      <c r="R113" s="123"/>
      <c r="S113" s="124"/>
      <c r="T113" s="125"/>
      <c r="U113" s="126"/>
      <c r="V113" s="126"/>
      <c r="W113" s="127"/>
      <c r="X113" s="111"/>
      <c r="Y113" s="111"/>
    </row>
    <row r="114" spans="1:25" ht="21.95" customHeight="1">
      <c r="A114" s="144" t="s">
        <v>673</v>
      </c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26"/>
      <c r="W114" s="127"/>
      <c r="X114" s="111"/>
      <c r="Y114" s="111"/>
    </row>
    <row r="115" spans="1:25" ht="32.25" customHeight="1">
      <c r="A115" s="132" t="s">
        <v>0</v>
      </c>
      <c r="B115" s="133" t="s">
        <v>1</v>
      </c>
      <c r="C115" s="133" t="s">
        <v>2</v>
      </c>
      <c r="D115" s="134" t="s">
        <v>3</v>
      </c>
      <c r="E115" s="133" t="s">
        <v>4</v>
      </c>
      <c r="F115" s="133" t="s">
        <v>5</v>
      </c>
      <c r="G115" s="133" t="s">
        <v>6</v>
      </c>
      <c r="H115" s="133" t="s">
        <v>7</v>
      </c>
      <c r="I115" s="133" t="s">
        <v>8</v>
      </c>
      <c r="J115" s="133" t="s">
        <v>9</v>
      </c>
      <c r="K115" s="133" t="s">
        <v>9</v>
      </c>
      <c r="L115" s="133" t="s">
        <v>9</v>
      </c>
      <c r="M115" s="133" t="s">
        <v>10</v>
      </c>
      <c r="N115" s="133" t="s">
        <v>11</v>
      </c>
      <c r="O115" s="133" t="s">
        <v>12</v>
      </c>
      <c r="P115" s="133" t="s">
        <v>9</v>
      </c>
      <c r="Q115" s="133" t="s">
        <v>13</v>
      </c>
      <c r="R115" s="133"/>
      <c r="S115" s="145" t="s">
        <v>14</v>
      </c>
      <c r="T115" s="135" t="s">
        <v>15</v>
      </c>
      <c r="U115" s="133" t="s">
        <v>16</v>
      </c>
      <c r="V115" s="126"/>
      <c r="W115" s="127"/>
      <c r="X115" s="111"/>
      <c r="Y115" s="111"/>
    </row>
    <row r="116" spans="1:25" ht="21.95" customHeight="1">
      <c r="A116" s="98">
        <v>1</v>
      </c>
      <c r="B116" s="104" t="s">
        <v>29</v>
      </c>
      <c r="C116" s="99" t="s">
        <v>30</v>
      </c>
      <c r="D116" s="100">
        <v>37076</v>
      </c>
      <c r="E116" s="99">
        <v>37076</v>
      </c>
      <c r="F116" s="99">
        <v>28648</v>
      </c>
      <c r="G116" s="99" t="str">
        <f t="shared" ref="G116:H143" ca="1" si="23">DATEDIF(D116,TODAY(),"y") &amp; " years, " &amp; DATEDIF(D116,TODAY(),"ym") &amp; " months, " &amp; DATEDIF(D116,TODAY(),"md") &amp; " days"</f>
        <v>21 years, 10 months, 16 days</v>
      </c>
      <c r="H116" s="99" t="str">
        <f t="shared" ca="1" si="23"/>
        <v>21 years, 10 months, 16 days</v>
      </c>
      <c r="I116" s="112">
        <f t="shared" ref="I116:I172" si="24">DATE(YEAR(F116)+58,MONTH(F116),DAY(F116))</f>
        <v>49833</v>
      </c>
      <c r="J116" s="99" t="s">
        <v>31</v>
      </c>
      <c r="K116" s="99" t="s">
        <v>32</v>
      </c>
      <c r="L116" s="99" t="s">
        <v>33</v>
      </c>
      <c r="M116" s="99" t="s">
        <v>536</v>
      </c>
      <c r="N116" s="99" t="s">
        <v>35</v>
      </c>
      <c r="O116" s="99" t="s">
        <v>36</v>
      </c>
      <c r="P116" s="99" t="s">
        <v>33</v>
      </c>
      <c r="Q116" s="104" t="s">
        <v>37</v>
      </c>
      <c r="R116" s="104"/>
      <c r="S116" s="104" t="s">
        <v>38</v>
      </c>
      <c r="T116" s="101">
        <v>9850644064</v>
      </c>
      <c r="U116" s="99" t="s">
        <v>39</v>
      </c>
      <c r="V116" s="126"/>
      <c r="W116" s="127"/>
      <c r="X116" s="111"/>
      <c r="Y116" s="111"/>
    </row>
    <row r="117" spans="1:25" ht="21.95" customHeight="1">
      <c r="A117" s="98">
        <v>2</v>
      </c>
      <c r="B117" s="104" t="s">
        <v>43</v>
      </c>
      <c r="C117" s="99" t="s">
        <v>44</v>
      </c>
      <c r="D117" s="100" t="s">
        <v>384</v>
      </c>
      <c r="E117" s="99">
        <v>40458</v>
      </c>
      <c r="F117" s="99">
        <v>26085</v>
      </c>
      <c r="G117" s="99" t="e">
        <f t="shared" ca="1" si="23"/>
        <v>#VALUE!</v>
      </c>
      <c r="H117" s="99" t="str">
        <f ca="1">DATEDIF(E117,TODAY(),"y") &amp; " years, " &amp; DATEDIF(E117,TODAY(),"ym") &amp; " months, " &amp; DATEDIF(E117,TODAY(),"md") &amp; " days"</f>
        <v>12 years, 7 months, 13 days</v>
      </c>
      <c r="I117" s="112">
        <f>DATE(YEAR(F117)+58,MONTH(F117),DAY(F117))</f>
        <v>47270</v>
      </c>
      <c r="J117" s="99" t="s">
        <v>31</v>
      </c>
      <c r="K117" s="99" t="s">
        <v>32</v>
      </c>
      <c r="L117" s="99" t="s">
        <v>33</v>
      </c>
      <c r="M117" s="99" t="s">
        <v>46</v>
      </c>
      <c r="N117" s="99" t="s">
        <v>35</v>
      </c>
      <c r="O117" s="99" t="s">
        <v>36</v>
      </c>
      <c r="P117" s="99" t="s">
        <v>47</v>
      </c>
      <c r="Q117" s="104" t="s">
        <v>48</v>
      </c>
      <c r="R117" s="104"/>
      <c r="S117" s="104" t="s">
        <v>49</v>
      </c>
      <c r="T117" s="101">
        <v>9850989001</v>
      </c>
      <c r="U117" s="99" t="s">
        <v>50</v>
      </c>
      <c r="V117" s="126"/>
      <c r="W117" s="127"/>
      <c r="X117" s="111"/>
      <c r="Y117" s="111"/>
    </row>
    <row r="118" spans="1:25" ht="21.95" customHeight="1">
      <c r="A118" s="98">
        <v>3</v>
      </c>
      <c r="B118" s="104" t="s">
        <v>300</v>
      </c>
      <c r="C118" s="99" t="s">
        <v>44</v>
      </c>
      <c r="D118" s="114">
        <v>39468</v>
      </c>
      <c r="E118" s="99">
        <v>39417</v>
      </c>
      <c r="F118" s="99">
        <v>30931</v>
      </c>
      <c r="G118" s="99" t="str">
        <f t="shared" ca="1" si="23"/>
        <v>15 years, 3 months, 30 days</v>
      </c>
      <c r="H118" s="99" t="str">
        <f ca="1">DATEDIF(E118,TODAY(),"y") &amp; " years, " &amp; DATEDIF(E118,TODAY(),"ym") &amp; " months, " &amp; DATEDIF(E118,TODAY(),"md") &amp; " days"</f>
        <v>15 years, 5 months, 19 days</v>
      </c>
      <c r="I118" s="112">
        <f>DATE(YEAR(F118)+58,MONTH(F118),DAY(F118))</f>
        <v>52115</v>
      </c>
      <c r="J118" s="99" t="s">
        <v>31</v>
      </c>
      <c r="K118" s="99" t="s">
        <v>32</v>
      </c>
      <c r="L118" s="99" t="s">
        <v>33</v>
      </c>
      <c r="M118" s="99" t="s">
        <v>301</v>
      </c>
      <c r="N118" s="99" t="s">
        <v>35</v>
      </c>
      <c r="O118" s="99" t="s">
        <v>36</v>
      </c>
      <c r="P118" s="99" t="s">
        <v>33</v>
      </c>
      <c r="Q118" s="104" t="s">
        <v>302</v>
      </c>
      <c r="R118" s="104"/>
      <c r="S118" s="104" t="s">
        <v>303</v>
      </c>
      <c r="T118" s="101">
        <v>7507155551</v>
      </c>
      <c r="U118" s="99" t="s">
        <v>304</v>
      </c>
      <c r="V118" s="126"/>
      <c r="W118" s="127"/>
      <c r="X118" s="111"/>
      <c r="Y118" s="111"/>
    </row>
    <row r="119" spans="1:25" ht="21.95" customHeight="1">
      <c r="A119" s="98">
        <v>4</v>
      </c>
      <c r="B119" s="104" t="s">
        <v>390</v>
      </c>
      <c r="C119" s="99" t="s">
        <v>53</v>
      </c>
      <c r="D119" s="100">
        <v>40148</v>
      </c>
      <c r="E119" s="99">
        <v>40750</v>
      </c>
      <c r="F119" s="99">
        <v>31599</v>
      </c>
      <c r="G119" s="99" t="str">
        <f t="shared" ca="1" si="23"/>
        <v>13 years, 5 months, 19 days</v>
      </c>
      <c r="H119" s="99" t="str">
        <f t="shared" ca="1" si="23"/>
        <v>11 years, 9 months, 25 days</v>
      </c>
      <c r="I119" s="112">
        <f t="shared" si="24"/>
        <v>52784</v>
      </c>
      <c r="J119" s="99" t="s">
        <v>31</v>
      </c>
      <c r="K119" s="99" t="s">
        <v>32</v>
      </c>
      <c r="L119" s="99" t="s">
        <v>33</v>
      </c>
      <c r="M119" s="99" t="s">
        <v>54</v>
      </c>
      <c r="N119" s="99" t="s">
        <v>55</v>
      </c>
      <c r="O119" s="112" t="s">
        <v>56</v>
      </c>
      <c r="P119" s="99" t="s">
        <v>33</v>
      </c>
      <c r="Q119" s="104" t="s">
        <v>57</v>
      </c>
      <c r="R119" s="104"/>
      <c r="S119" s="104" t="s">
        <v>58</v>
      </c>
      <c r="T119" s="101">
        <v>8888446667</v>
      </c>
      <c r="U119" s="99" t="s">
        <v>59</v>
      </c>
      <c r="V119" s="126"/>
      <c r="W119" s="127"/>
      <c r="X119" s="111"/>
      <c r="Y119" s="111"/>
    </row>
    <row r="120" spans="1:25" ht="21.95" customHeight="1">
      <c r="A120" s="98">
        <v>5</v>
      </c>
      <c r="B120" s="104" t="s">
        <v>392</v>
      </c>
      <c r="C120" s="99" t="s">
        <v>62</v>
      </c>
      <c r="D120" s="100">
        <v>34182</v>
      </c>
      <c r="E120" s="99">
        <v>37058</v>
      </c>
      <c r="F120" s="99">
        <v>24972</v>
      </c>
      <c r="G120" s="99" t="str">
        <f ca="1">DATEDIF(D120,TODAY(),"y") &amp; " years, " &amp; DATEDIF(D120,TODAY(),"ym") &amp; " months, " &amp; DATEDIF(D120,TODAY(),"md") &amp; " days"</f>
        <v>29 years, 9 months, 19 days</v>
      </c>
      <c r="H120" s="99" t="str">
        <f ca="1">DATEDIF(E120,TODAY(),"y") &amp; " years, " &amp; DATEDIF(E120,TODAY(),"ym") &amp; " months, " &amp; DATEDIF(E120,TODAY(),"md") &amp; " days"</f>
        <v>21 years, 11 months, 4 days</v>
      </c>
      <c r="I120" s="112">
        <f>DATE(YEAR(F120)+58,MONTH(F120),DAY(F120))</f>
        <v>46156</v>
      </c>
      <c r="J120" s="99" t="s">
        <v>31</v>
      </c>
      <c r="K120" s="99" t="s">
        <v>32</v>
      </c>
      <c r="L120" s="99" t="s">
        <v>33</v>
      </c>
      <c r="M120" s="99" t="s">
        <v>63</v>
      </c>
      <c r="N120" s="99" t="s">
        <v>64</v>
      </c>
      <c r="O120" s="99" t="s">
        <v>36</v>
      </c>
      <c r="P120" s="99" t="s">
        <v>33</v>
      </c>
      <c r="Q120" s="104" t="s">
        <v>393</v>
      </c>
      <c r="R120" s="104"/>
      <c r="S120" s="104" t="s">
        <v>66</v>
      </c>
      <c r="T120" s="101">
        <v>9764166701</v>
      </c>
      <c r="U120" s="99" t="s">
        <v>67</v>
      </c>
      <c r="V120" s="126"/>
      <c r="W120" s="127"/>
      <c r="X120" s="111"/>
      <c r="Y120" s="111"/>
    </row>
    <row r="121" spans="1:25" ht="21.95" customHeight="1">
      <c r="A121" s="98">
        <v>6</v>
      </c>
      <c r="B121" s="104" t="s">
        <v>78</v>
      </c>
      <c r="C121" s="99" t="s">
        <v>70</v>
      </c>
      <c r="D121" s="100">
        <v>34585</v>
      </c>
      <c r="E121" s="99">
        <v>37058</v>
      </c>
      <c r="F121" s="99">
        <v>27181</v>
      </c>
      <c r="G121" s="99" t="str">
        <f t="shared" ca="1" si="23"/>
        <v>28 years, 8 months, 12 days</v>
      </c>
      <c r="H121" s="99" t="str">
        <f t="shared" ca="1" si="23"/>
        <v>21 years, 11 months, 4 days</v>
      </c>
      <c r="I121" s="112">
        <f t="shared" si="24"/>
        <v>48366</v>
      </c>
      <c r="J121" s="99" t="s">
        <v>31</v>
      </c>
      <c r="K121" s="99" t="s">
        <v>32</v>
      </c>
      <c r="L121" s="99" t="s">
        <v>33</v>
      </c>
      <c r="M121" s="99" t="s">
        <v>79</v>
      </c>
      <c r="N121" s="99" t="s">
        <v>35</v>
      </c>
      <c r="O121" s="99" t="s">
        <v>36</v>
      </c>
      <c r="P121" s="99" t="s">
        <v>33</v>
      </c>
      <c r="Q121" s="104" t="s">
        <v>80</v>
      </c>
      <c r="R121" s="104"/>
      <c r="S121" s="104" t="s">
        <v>81</v>
      </c>
      <c r="T121" s="101">
        <v>9822208565</v>
      </c>
      <c r="U121" s="99" t="s">
        <v>82</v>
      </c>
      <c r="V121" s="126"/>
      <c r="W121" s="127"/>
      <c r="X121" s="111"/>
      <c r="Y121" s="111"/>
    </row>
    <row r="122" spans="1:25" ht="21.95" customHeight="1">
      <c r="A122" s="98">
        <v>7</v>
      </c>
      <c r="B122" s="104" t="s">
        <v>317</v>
      </c>
      <c r="C122" s="99" t="s">
        <v>400</v>
      </c>
      <c r="D122" s="100">
        <v>36586</v>
      </c>
      <c r="E122" s="99">
        <v>41443</v>
      </c>
      <c r="F122" s="99">
        <v>25421</v>
      </c>
      <c r="G122" s="99" t="str">
        <f ca="1">DATEDIF(D122,TODAY(),"y") &amp; " years, " &amp; DATEDIF(D122,TODAY(),"ym") &amp; " months, " &amp; DATEDIF(D122,TODAY(),"md") &amp; " days"</f>
        <v>23 years, 2 months, 19 days</v>
      </c>
      <c r="H122" s="99" t="str">
        <f ca="1">DATEDIF(E122,TODAY(),"y") &amp; " years, " &amp; DATEDIF(E122,TODAY(),"ym") &amp; " months, " &amp; DATEDIF(E122,TODAY(),"md") &amp; " days"</f>
        <v>9 years, 11 months, 2 days</v>
      </c>
      <c r="I122" s="112">
        <f>DATE(YEAR(F122)+58,MONTH(F122),DAY(F122))</f>
        <v>46605</v>
      </c>
      <c r="J122" s="99" t="s">
        <v>31</v>
      </c>
      <c r="K122" s="99" t="s">
        <v>32</v>
      </c>
      <c r="L122" s="99" t="s">
        <v>33</v>
      </c>
      <c r="M122" s="99" t="s">
        <v>401</v>
      </c>
      <c r="N122" s="99" t="s">
        <v>35</v>
      </c>
      <c r="O122" s="99" t="s">
        <v>36</v>
      </c>
      <c r="P122" s="99" t="s">
        <v>33</v>
      </c>
      <c r="Q122" s="104" t="s">
        <v>402</v>
      </c>
      <c r="R122" s="104"/>
      <c r="S122" s="104" t="s">
        <v>320</v>
      </c>
      <c r="T122" s="101">
        <v>9422432459</v>
      </c>
      <c r="U122" s="99" t="s">
        <v>321</v>
      </c>
      <c r="V122" s="126"/>
      <c r="W122" s="127"/>
      <c r="X122" s="111"/>
      <c r="Y122" s="111"/>
    </row>
    <row r="123" spans="1:25" ht="21.95" customHeight="1">
      <c r="A123" s="98">
        <v>8</v>
      </c>
      <c r="B123" s="104" t="s">
        <v>86</v>
      </c>
      <c r="C123" s="99" t="s">
        <v>87</v>
      </c>
      <c r="D123" s="100">
        <v>32851</v>
      </c>
      <c r="E123" s="99">
        <v>37068</v>
      </c>
      <c r="F123" s="99">
        <v>24990</v>
      </c>
      <c r="G123" s="99" t="str">
        <f t="shared" ca="1" si="23"/>
        <v>33 years, 5 months, 11 days</v>
      </c>
      <c r="H123" s="99" t="str">
        <f t="shared" ca="1" si="23"/>
        <v>21 years, 10 months, 25 days</v>
      </c>
      <c r="I123" s="112">
        <f t="shared" si="24"/>
        <v>46174</v>
      </c>
      <c r="J123" s="99" t="s">
        <v>31</v>
      </c>
      <c r="K123" s="99" t="s">
        <v>32</v>
      </c>
      <c r="L123" s="99" t="s">
        <v>33</v>
      </c>
      <c r="M123" s="99" t="s">
        <v>83</v>
      </c>
      <c r="N123" s="99" t="s">
        <v>35</v>
      </c>
      <c r="O123" s="99" t="s">
        <v>36</v>
      </c>
      <c r="P123" s="99" t="s">
        <v>33</v>
      </c>
      <c r="Q123" s="104" t="s">
        <v>88</v>
      </c>
      <c r="R123" s="104"/>
      <c r="S123" s="104" t="s">
        <v>89</v>
      </c>
      <c r="T123" s="101">
        <v>9766197179</v>
      </c>
      <c r="U123" s="99" t="s">
        <v>90</v>
      </c>
      <c r="V123" s="126"/>
      <c r="W123" s="127"/>
      <c r="X123" s="111"/>
      <c r="Y123" s="111"/>
    </row>
    <row r="124" spans="1:25" ht="21.95" customHeight="1">
      <c r="A124" s="98">
        <v>9</v>
      </c>
      <c r="B124" s="104" t="s">
        <v>91</v>
      </c>
      <c r="C124" s="99" t="s">
        <v>87</v>
      </c>
      <c r="D124" s="100">
        <v>37480</v>
      </c>
      <c r="E124" s="99">
        <v>38741</v>
      </c>
      <c r="F124" s="99">
        <v>28138</v>
      </c>
      <c r="G124" s="99" t="str">
        <f t="shared" ca="1" si="23"/>
        <v>20 years, 9 months, 8 days</v>
      </c>
      <c r="H124" s="99" t="str">
        <f t="shared" ca="1" si="23"/>
        <v>17 years, 3 months, 27 days</v>
      </c>
      <c r="I124" s="112">
        <f t="shared" si="24"/>
        <v>49322</v>
      </c>
      <c r="J124" s="99" t="s">
        <v>31</v>
      </c>
      <c r="K124" s="99" t="s">
        <v>32</v>
      </c>
      <c r="L124" s="99" t="s">
        <v>33</v>
      </c>
      <c r="M124" s="99" t="s">
        <v>79</v>
      </c>
      <c r="N124" s="99" t="s">
        <v>92</v>
      </c>
      <c r="O124" s="99" t="s">
        <v>93</v>
      </c>
      <c r="P124" s="99" t="s">
        <v>33</v>
      </c>
      <c r="Q124" s="104" t="s">
        <v>94</v>
      </c>
      <c r="R124" s="104"/>
      <c r="S124" s="104" t="s">
        <v>95</v>
      </c>
      <c r="T124" s="101">
        <v>9860797041</v>
      </c>
      <c r="U124" s="99" t="s">
        <v>96</v>
      </c>
      <c r="V124" s="126"/>
      <c r="W124" s="127"/>
      <c r="X124" s="111"/>
      <c r="Y124" s="111"/>
    </row>
    <row r="125" spans="1:25" ht="21.95" customHeight="1">
      <c r="A125" s="98">
        <v>10</v>
      </c>
      <c r="B125" s="104" t="s">
        <v>97</v>
      </c>
      <c r="C125" s="99" t="s">
        <v>87</v>
      </c>
      <c r="D125" s="100">
        <v>33207</v>
      </c>
      <c r="E125" s="99">
        <v>40483</v>
      </c>
      <c r="F125" s="99">
        <v>26085</v>
      </c>
      <c r="G125" s="99" t="str">
        <f t="shared" ca="1" si="23"/>
        <v>32 years, 5 months, 21 days</v>
      </c>
      <c r="H125" s="99" t="str">
        <f t="shared" ca="1" si="23"/>
        <v>12 years, 6 months, 19 days</v>
      </c>
      <c r="I125" s="112">
        <f t="shared" si="24"/>
        <v>47270</v>
      </c>
      <c r="J125" s="99" t="s">
        <v>31</v>
      </c>
      <c r="K125" s="99" t="s">
        <v>32</v>
      </c>
      <c r="L125" s="99" t="s">
        <v>33</v>
      </c>
      <c r="M125" s="99" t="s">
        <v>83</v>
      </c>
      <c r="N125" s="99" t="s">
        <v>35</v>
      </c>
      <c r="O125" s="99" t="s">
        <v>36</v>
      </c>
      <c r="P125" s="99" t="s">
        <v>33</v>
      </c>
      <c r="Q125" s="104" t="s">
        <v>98</v>
      </c>
      <c r="R125" s="104"/>
      <c r="S125" s="104" t="s">
        <v>99</v>
      </c>
      <c r="T125" s="101">
        <v>8605947289</v>
      </c>
      <c r="U125" s="99" t="s">
        <v>100</v>
      </c>
      <c r="V125" s="126"/>
      <c r="W125" s="127"/>
      <c r="X125" s="111"/>
      <c r="Y125" s="111"/>
    </row>
    <row r="126" spans="1:25" ht="21.95" customHeight="1">
      <c r="A126" s="98">
        <v>11</v>
      </c>
      <c r="B126" s="104" t="s">
        <v>101</v>
      </c>
      <c r="C126" s="99" t="s">
        <v>102</v>
      </c>
      <c r="D126" s="100">
        <v>38913</v>
      </c>
      <c r="E126" s="99">
        <v>38913</v>
      </c>
      <c r="F126" s="99">
        <v>31253</v>
      </c>
      <c r="G126" s="99" t="str">
        <f t="shared" ca="1" si="23"/>
        <v>16 years, 10 months, 5 days</v>
      </c>
      <c r="H126" s="99" t="str">
        <f t="shared" ca="1" si="23"/>
        <v>16 years, 10 months, 5 days</v>
      </c>
      <c r="I126" s="112">
        <f t="shared" si="24"/>
        <v>52437</v>
      </c>
      <c r="J126" s="99" t="s">
        <v>31</v>
      </c>
      <c r="K126" s="99" t="s">
        <v>32</v>
      </c>
      <c r="L126" s="99" t="s">
        <v>33</v>
      </c>
      <c r="M126" s="99" t="s">
        <v>83</v>
      </c>
      <c r="N126" s="99" t="s">
        <v>35</v>
      </c>
      <c r="O126" s="99" t="s">
        <v>36</v>
      </c>
      <c r="P126" s="99" t="s">
        <v>47</v>
      </c>
      <c r="Q126" s="104" t="s">
        <v>410</v>
      </c>
      <c r="R126" s="104"/>
      <c r="S126" s="104" t="s">
        <v>104</v>
      </c>
      <c r="T126" s="101">
        <v>9145435968</v>
      </c>
      <c r="U126" s="99" t="s">
        <v>105</v>
      </c>
      <c r="V126" s="126"/>
      <c r="W126" s="127"/>
      <c r="X126" s="111"/>
      <c r="Y126" s="111"/>
    </row>
    <row r="127" spans="1:25" ht="21.95" customHeight="1">
      <c r="A127" s="98">
        <v>12</v>
      </c>
      <c r="B127" s="104" t="s">
        <v>106</v>
      </c>
      <c r="C127" s="99" t="s">
        <v>102</v>
      </c>
      <c r="D127" s="100">
        <v>39142</v>
      </c>
      <c r="E127" s="99">
        <v>39142</v>
      </c>
      <c r="F127" s="99">
        <v>27547</v>
      </c>
      <c r="G127" s="99" t="str">
        <f t="shared" ca="1" si="23"/>
        <v>16 years, 2 months, 19 days</v>
      </c>
      <c r="H127" s="99" t="str">
        <f t="shared" ca="1" si="23"/>
        <v>16 years, 2 months, 19 days</v>
      </c>
      <c r="I127" s="112">
        <f t="shared" si="24"/>
        <v>48732</v>
      </c>
      <c r="J127" s="99" t="s">
        <v>31</v>
      </c>
      <c r="K127" s="99" t="s">
        <v>32</v>
      </c>
      <c r="L127" s="99" t="s">
        <v>33</v>
      </c>
      <c r="M127" s="99" t="s">
        <v>107</v>
      </c>
      <c r="N127" s="99" t="s">
        <v>35</v>
      </c>
      <c r="O127" s="99" t="s">
        <v>36</v>
      </c>
      <c r="P127" s="99" t="s">
        <v>47</v>
      </c>
      <c r="Q127" s="104" t="s">
        <v>108</v>
      </c>
      <c r="R127" s="104"/>
      <c r="S127" s="104" t="s">
        <v>109</v>
      </c>
      <c r="T127" s="101">
        <v>9421130887</v>
      </c>
      <c r="U127" s="99" t="s">
        <v>110</v>
      </c>
      <c r="V127" s="126"/>
      <c r="W127" s="127"/>
      <c r="X127" s="111"/>
      <c r="Y127" s="111"/>
    </row>
    <row r="128" spans="1:25" ht="21.95" customHeight="1">
      <c r="A128" s="98">
        <v>13</v>
      </c>
      <c r="B128" s="104" t="s">
        <v>111</v>
      </c>
      <c r="C128" s="99" t="s">
        <v>102</v>
      </c>
      <c r="D128" s="100">
        <v>39601</v>
      </c>
      <c r="E128" s="99">
        <v>39601</v>
      </c>
      <c r="F128" s="99">
        <v>31090</v>
      </c>
      <c r="G128" s="99" t="str">
        <f t="shared" ca="1" si="23"/>
        <v>14 years, 11 months, 18 days</v>
      </c>
      <c r="H128" s="99" t="str">
        <f t="shared" ca="1" si="23"/>
        <v>14 years, 11 months, 18 days</v>
      </c>
      <c r="I128" s="112">
        <f t="shared" si="24"/>
        <v>52274</v>
      </c>
      <c r="J128" s="99" t="s">
        <v>31</v>
      </c>
      <c r="K128" s="99" t="s">
        <v>32</v>
      </c>
      <c r="L128" s="99" t="s">
        <v>33</v>
      </c>
      <c r="M128" s="99" t="s">
        <v>83</v>
      </c>
      <c r="N128" s="99" t="s">
        <v>35</v>
      </c>
      <c r="O128" s="99" t="s">
        <v>36</v>
      </c>
      <c r="P128" s="99" t="s">
        <v>33</v>
      </c>
      <c r="Q128" s="104" t="s">
        <v>112</v>
      </c>
      <c r="R128" s="104"/>
      <c r="S128" s="104" t="s">
        <v>112</v>
      </c>
      <c r="T128" s="101">
        <v>9764166701</v>
      </c>
      <c r="U128" s="99" t="s">
        <v>113</v>
      </c>
      <c r="V128" s="126"/>
      <c r="W128" s="127"/>
      <c r="X128" s="111"/>
      <c r="Y128" s="111"/>
    </row>
    <row r="129" spans="1:25" ht="21.95" customHeight="1">
      <c r="A129" s="98">
        <v>14</v>
      </c>
      <c r="B129" s="104" t="s">
        <v>115</v>
      </c>
      <c r="C129" s="99" t="s">
        <v>102</v>
      </c>
      <c r="D129" s="100">
        <v>38912</v>
      </c>
      <c r="E129" s="99">
        <v>40514</v>
      </c>
      <c r="F129" s="99">
        <v>28697</v>
      </c>
      <c r="G129" s="99" t="str">
        <f t="shared" ca="1" si="23"/>
        <v>16 years, 10 months, 6 days</v>
      </c>
      <c r="H129" s="99" t="str">
        <f t="shared" ca="1" si="23"/>
        <v>12 years, 5 months, 18 days</v>
      </c>
      <c r="I129" s="112">
        <f t="shared" si="24"/>
        <v>49882</v>
      </c>
      <c r="J129" s="99" t="s">
        <v>31</v>
      </c>
      <c r="K129" s="99" t="s">
        <v>32</v>
      </c>
      <c r="L129" s="99" t="s">
        <v>33</v>
      </c>
      <c r="M129" s="99" t="s">
        <v>116</v>
      </c>
      <c r="N129" s="99" t="s">
        <v>117</v>
      </c>
      <c r="O129" s="99" t="s">
        <v>36</v>
      </c>
      <c r="P129" s="99" t="s">
        <v>33</v>
      </c>
      <c r="Q129" s="104" t="s">
        <v>118</v>
      </c>
      <c r="R129" s="104"/>
      <c r="S129" s="104" t="s">
        <v>119</v>
      </c>
      <c r="T129" s="101">
        <v>9975199401</v>
      </c>
      <c r="U129" s="99" t="s">
        <v>120</v>
      </c>
      <c r="V129" s="126"/>
      <c r="W129" s="127"/>
      <c r="X129" s="111"/>
      <c r="Y129" s="111"/>
    </row>
    <row r="130" spans="1:25" ht="21.95" customHeight="1">
      <c r="A130" s="98">
        <v>15</v>
      </c>
      <c r="B130" s="104" t="s">
        <v>121</v>
      </c>
      <c r="C130" s="99" t="s">
        <v>102</v>
      </c>
      <c r="D130" s="100">
        <v>38405</v>
      </c>
      <c r="E130" s="99">
        <v>40662</v>
      </c>
      <c r="F130" s="99">
        <v>29382</v>
      </c>
      <c r="G130" s="99" t="str">
        <f t="shared" ca="1" si="23"/>
        <v>18 years, 2 months, 29 days</v>
      </c>
      <c r="H130" s="99" t="str">
        <f t="shared" ca="1" si="23"/>
        <v>12 years, 0 months, 22 days</v>
      </c>
      <c r="I130" s="112">
        <f t="shared" si="24"/>
        <v>50566</v>
      </c>
      <c r="J130" s="99" t="s">
        <v>31</v>
      </c>
      <c r="K130" s="99" t="s">
        <v>32</v>
      </c>
      <c r="L130" s="99" t="s">
        <v>33</v>
      </c>
      <c r="M130" s="99" t="s">
        <v>122</v>
      </c>
      <c r="N130" s="99" t="s">
        <v>35</v>
      </c>
      <c r="O130" s="99" t="s">
        <v>36</v>
      </c>
      <c r="P130" s="99" t="s">
        <v>33</v>
      </c>
      <c r="Q130" s="104" t="s">
        <v>123</v>
      </c>
      <c r="R130" s="104"/>
      <c r="S130" s="104" t="s">
        <v>124</v>
      </c>
      <c r="T130" s="101">
        <v>8275269405</v>
      </c>
      <c r="U130" s="99" t="s">
        <v>125</v>
      </c>
      <c r="V130" s="126"/>
      <c r="W130" s="127"/>
      <c r="X130" s="111"/>
      <c r="Y130" s="111"/>
    </row>
    <row r="131" spans="1:25" ht="21.95" customHeight="1">
      <c r="A131" s="98">
        <v>16</v>
      </c>
      <c r="B131" s="107" t="s">
        <v>420</v>
      </c>
      <c r="C131" s="99" t="s">
        <v>102</v>
      </c>
      <c r="D131" s="100">
        <v>38327</v>
      </c>
      <c r="E131" s="99">
        <v>40662</v>
      </c>
      <c r="F131" s="99">
        <v>28208</v>
      </c>
      <c r="G131" s="99" t="str">
        <f t="shared" ca="1" si="23"/>
        <v>18 years, 5 months, 14 days</v>
      </c>
      <c r="H131" s="99" t="str">
        <f t="shared" ca="1" si="23"/>
        <v>12 years, 0 months, 22 days</v>
      </c>
      <c r="I131" s="112">
        <f t="shared" si="24"/>
        <v>49392</v>
      </c>
      <c r="J131" s="99" t="s">
        <v>31</v>
      </c>
      <c r="K131" s="99" t="s">
        <v>32</v>
      </c>
      <c r="L131" s="99" t="s">
        <v>33</v>
      </c>
      <c r="M131" s="99" t="s">
        <v>547</v>
      </c>
      <c r="N131" s="99" t="s">
        <v>128</v>
      </c>
      <c r="O131" s="99" t="s">
        <v>129</v>
      </c>
      <c r="P131" s="99" t="s">
        <v>33</v>
      </c>
      <c r="Q131" s="104" t="s">
        <v>130</v>
      </c>
      <c r="R131" s="104"/>
      <c r="S131" s="104" t="s">
        <v>131</v>
      </c>
      <c r="T131" s="101">
        <v>8600120287</v>
      </c>
      <c r="U131" s="99" t="s">
        <v>132</v>
      </c>
      <c r="V131" s="126"/>
      <c r="W131" s="127"/>
      <c r="X131" s="111"/>
      <c r="Y131" s="111"/>
    </row>
    <row r="132" spans="1:25" ht="21.95" customHeight="1">
      <c r="A132" s="98">
        <v>17</v>
      </c>
      <c r="B132" s="104" t="s">
        <v>421</v>
      </c>
      <c r="C132" s="99" t="s">
        <v>102</v>
      </c>
      <c r="D132" s="100">
        <v>38985</v>
      </c>
      <c r="E132" s="99">
        <v>41165</v>
      </c>
      <c r="F132" s="99">
        <v>26451</v>
      </c>
      <c r="G132" s="99" t="str">
        <f t="shared" ca="1" si="23"/>
        <v>16 years, 7 months, 26 days</v>
      </c>
      <c r="H132" s="99" t="str">
        <f t="shared" ca="1" si="23"/>
        <v>10 years, 8 months, 7 days</v>
      </c>
      <c r="I132" s="112">
        <f t="shared" si="24"/>
        <v>47635</v>
      </c>
      <c r="J132" s="99" t="s">
        <v>31</v>
      </c>
      <c r="K132" s="99" t="s">
        <v>32</v>
      </c>
      <c r="L132" s="99" t="s">
        <v>33</v>
      </c>
      <c r="M132" s="99" t="s">
        <v>116</v>
      </c>
      <c r="N132" s="99" t="s">
        <v>35</v>
      </c>
      <c r="O132" s="99" t="s">
        <v>36</v>
      </c>
      <c r="P132" s="99" t="s">
        <v>33</v>
      </c>
      <c r="Q132" s="104" t="s">
        <v>141</v>
      </c>
      <c r="R132" s="104"/>
      <c r="S132" s="104" t="s">
        <v>142</v>
      </c>
      <c r="T132" s="101">
        <v>9665840304</v>
      </c>
      <c r="U132" s="99" t="s">
        <v>143</v>
      </c>
      <c r="V132" s="126"/>
      <c r="W132" s="127"/>
      <c r="X132" s="111"/>
      <c r="Y132" s="111"/>
    </row>
    <row r="133" spans="1:25" ht="21.95" customHeight="1">
      <c r="A133" s="98">
        <v>18</v>
      </c>
      <c r="B133" s="104" t="s">
        <v>422</v>
      </c>
      <c r="C133" s="99" t="s">
        <v>102</v>
      </c>
      <c r="D133" s="100">
        <v>40833</v>
      </c>
      <c r="E133" s="99">
        <v>40833</v>
      </c>
      <c r="F133" s="99">
        <v>32529</v>
      </c>
      <c r="G133" s="99" t="str">
        <f t="shared" ca="1" si="23"/>
        <v>11 years, 7 months, 3 days</v>
      </c>
      <c r="H133" s="99" t="str">
        <f t="shared" ca="1" si="23"/>
        <v>11 years, 7 months, 3 days</v>
      </c>
      <c r="I133" s="112">
        <f t="shared" si="24"/>
        <v>53713</v>
      </c>
      <c r="J133" s="99" t="s">
        <v>31</v>
      </c>
      <c r="K133" s="99" t="s">
        <v>32</v>
      </c>
      <c r="L133" s="99" t="s">
        <v>150</v>
      </c>
      <c r="M133" s="99" t="s">
        <v>83</v>
      </c>
      <c r="N133" s="99" t="s">
        <v>72</v>
      </c>
      <c r="O133" s="99" t="s">
        <v>36</v>
      </c>
      <c r="P133" s="99" t="s">
        <v>150</v>
      </c>
      <c r="Q133" s="104" t="s">
        <v>151</v>
      </c>
      <c r="R133" s="104"/>
      <c r="S133" s="104" t="s">
        <v>152</v>
      </c>
      <c r="T133" s="101">
        <v>9689004859</v>
      </c>
      <c r="U133" s="99" t="s">
        <v>153</v>
      </c>
      <c r="V133" s="126"/>
      <c r="W133" s="127"/>
      <c r="X133" s="111"/>
      <c r="Y133" s="111"/>
    </row>
    <row r="134" spans="1:25" ht="21.95" customHeight="1">
      <c r="A134" s="98">
        <v>19</v>
      </c>
      <c r="B134" s="104" t="s">
        <v>423</v>
      </c>
      <c r="C134" s="99" t="s">
        <v>102</v>
      </c>
      <c r="D134" s="113">
        <v>40957</v>
      </c>
      <c r="E134" s="112">
        <v>40957</v>
      </c>
      <c r="F134" s="112">
        <v>29812</v>
      </c>
      <c r="G134" s="99" t="str">
        <f t="shared" ca="1" si="23"/>
        <v>11 years, 3 months, 2 days</v>
      </c>
      <c r="H134" s="99" t="str">
        <f t="shared" ca="1" si="23"/>
        <v>11 years, 3 months, 2 days</v>
      </c>
      <c r="I134" s="112">
        <f t="shared" si="24"/>
        <v>50996</v>
      </c>
      <c r="J134" s="112" t="s">
        <v>31</v>
      </c>
      <c r="K134" s="99" t="s">
        <v>32</v>
      </c>
      <c r="L134" s="99" t="s">
        <v>156</v>
      </c>
      <c r="M134" s="99" t="s">
        <v>157</v>
      </c>
      <c r="N134" s="99" t="s">
        <v>158</v>
      </c>
      <c r="O134" s="112" t="s">
        <v>159</v>
      </c>
      <c r="P134" s="99" t="s">
        <v>156</v>
      </c>
      <c r="Q134" s="104" t="s">
        <v>160</v>
      </c>
      <c r="R134" s="104"/>
      <c r="S134" s="104" t="s">
        <v>161</v>
      </c>
      <c r="T134" s="101">
        <v>9689389818</v>
      </c>
      <c r="U134" s="99" t="s">
        <v>162</v>
      </c>
      <c r="V134" s="126"/>
      <c r="W134" s="127"/>
      <c r="X134" s="111"/>
      <c r="Y134" s="111"/>
    </row>
    <row r="135" spans="1:25" ht="21.95" customHeight="1">
      <c r="A135" s="98">
        <v>20</v>
      </c>
      <c r="B135" s="104" t="s">
        <v>164</v>
      </c>
      <c r="C135" s="99" t="s">
        <v>102</v>
      </c>
      <c r="D135" s="100">
        <v>41178</v>
      </c>
      <c r="E135" s="99">
        <v>41086</v>
      </c>
      <c r="F135" s="99">
        <v>29491</v>
      </c>
      <c r="G135" s="99" t="str">
        <f t="shared" ca="1" si="23"/>
        <v>10 years, 7 months, 25 days</v>
      </c>
      <c r="H135" s="99" t="str">
        <f t="shared" ca="1" si="23"/>
        <v>10 years, 10 months, 25 days</v>
      </c>
      <c r="I135" s="112">
        <f t="shared" si="24"/>
        <v>50675</v>
      </c>
      <c r="J135" s="99" t="s">
        <v>31</v>
      </c>
      <c r="K135" s="99" t="s">
        <v>32</v>
      </c>
      <c r="L135" s="99" t="s">
        <v>165</v>
      </c>
      <c r="M135" s="99" t="s">
        <v>83</v>
      </c>
      <c r="N135" s="99" t="s">
        <v>35</v>
      </c>
      <c r="O135" s="99" t="s">
        <v>36</v>
      </c>
      <c r="P135" s="99" t="s">
        <v>165</v>
      </c>
      <c r="Q135" s="104" t="s">
        <v>166</v>
      </c>
      <c r="R135" s="104"/>
      <c r="S135" s="104" t="s">
        <v>167</v>
      </c>
      <c r="T135" s="101">
        <v>7588919776</v>
      </c>
      <c r="U135" s="99" t="s">
        <v>168</v>
      </c>
      <c r="V135" s="126"/>
      <c r="W135" s="127"/>
      <c r="X135" s="111"/>
      <c r="Y135" s="111"/>
    </row>
    <row r="136" spans="1:25" ht="21.95" customHeight="1">
      <c r="A136" s="98">
        <v>21</v>
      </c>
      <c r="B136" s="104" t="s">
        <v>171</v>
      </c>
      <c r="C136" s="99" t="s">
        <v>102</v>
      </c>
      <c r="D136" s="100">
        <v>39244</v>
      </c>
      <c r="E136" s="99">
        <v>41370</v>
      </c>
      <c r="F136" s="99">
        <v>28890</v>
      </c>
      <c r="G136" s="99" t="str">
        <f t="shared" ca="1" si="23"/>
        <v>15 years, 11 months, 9 days</v>
      </c>
      <c r="H136" s="99" t="str">
        <f t="shared" ca="1" si="23"/>
        <v>10 years, 1 months, 14 days</v>
      </c>
      <c r="I136" s="112">
        <f t="shared" si="24"/>
        <v>50075</v>
      </c>
      <c r="J136" s="99" t="s">
        <v>31</v>
      </c>
      <c r="K136" s="99" t="s">
        <v>32</v>
      </c>
      <c r="L136" s="99" t="s">
        <v>33</v>
      </c>
      <c r="M136" s="99" t="s">
        <v>172</v>
      </c>
      <c r="N136" s="99" t="s">
        <v>35</v>
      </c>
      <c r="O136" s="99" t="s">
        <v>36</v>
      </c>
      <c r="P136" s="99" t="s">
        <v>33</v>
      </c>
      <c r="Q136" s="104" t="s">
        <v>429</v>
      </c>
      <c r="R136" s="104"/>
      <c r="S136" s="104" t="s">
        <v>174</v>
      </c>
      <c r="T136" s="101">
        <v>9004580083</v>
      </c>
      <c r="U136" s="99" t="s">
        <v>175</v>
      </c>
      <c r="V136" s="126"/>
      <c r="W136" s="127"/>
      <c r="X136" s="111"/>
      <c r="Y136" s="111"/>
    </row>
    <row r="137" spans="1:25" ht="21.95" customHeight="1">
      <c r="A137" s="98">
        <v>22</v>
      </c>
      <c r="B137" s="104" t="s">
        <v>176</v>
      </c>
      <c r="C137" s="99" t="s">
        <v>102</v>
      </c>
      <c r="D137" s="100">
        <v>41612</v>
      </c>
      <c r="E137" s="99">
        <v>41612</v>
      </c>
      <c r="F137" s="99">
        <v>30848</v>
      </c>
      <c r="G137" s="99" t="str">
        <f t="shared" ca="1" si="23"/>
        <v>9 years, 5 months, 16 days</v>
      </c>
      <c r="H137" s="99" t="str">
        <f t="shared" ca="1" si="23"/>
        <v>9 years, 5 months, 16 days</v>
      </c>
      <c r="I137" s="112">
        <f t="shared" si="24"/>
        <v>52032</v>
      </c>
      <c r="J137" s="112" t="s">
        <v>178</v>
      </c>
      <c r="K137" s="112" t="s">
        <v>179</v>
      </c>
      <c r="L137" s="99" t="s">
        <v>180</v>
      </c>
      <c r="M137" s="99" t="s">
        <v>181</v>
      </c>
      <c r="N137" s="99" t="s">
        <v>35</v>
      </c>
      <c r="O137" s="99" t="s">
        <v>36</v>
      </c>
      <c r="P137" s="99" t="s">
        <v>180</v>
      </c>
      <c r="Q137" s="104" t="s">
        <v>151</v>
      </c>
      <c r="R137" s="104"/>
      <c r="S137" s="104" t="s">
        <v>152</v>
      </c>
      <c r="T137" s="101">
        <v>9767839020</v>
      </c>
      <c r="U137" s="99" t="s">
        <v>153</v>
      </c>
      <c r="V137" s="126"/>
      <c r="W137" s="127"/>
      <c r="X137" s="111"/>
      <c r="Y137" s="111"/>
    </row>
    <row r="138" spans="1:25" ht="21.95" customHeight="1">
      <c r="A138" s="98">
        <v>23</v>
      </c>
      <c r="B138" s="104" t="s">
        <v>183</v>
      </c>
      <c r="C138" s="99" t="s">
        <v>102</v>
      </c>
      <c r="D138" s="100" t="s">
        <v>184</v>
      </c>
      <c r="E138" s="99" t="s">
        <v>184</v>
      </c>
      <c r="F138" s="99">
        <v>33640</v>
      </c>
      <c r="G138" s="99" t="e">
        <f t="shared" ca="1" si="23"/>
        <v>#VALUE!</v>
      </c>
      <c r="H138" s="99" t="e">
        <f t="shared" ca="1" si="23"/>
        <v>#VALUE!</v>
      </c>
      <c r="I138" s="112">
        <f t="shared" si="24"/>
        <v>54825</v>
      </c>
      <c r="J138" s="112" t="s">
        <v>178</v>
      </c>
      <c r="K138" s="112" t="s">
        <v>179</v>
      </c>
      <c r="L138" s="99" t="s">
        <v>180</v>
      </c>
      <c r="M138" s="99" t="s">
        <v>547</v>
      </c>
      <c r="N138" s="99" t="s">
        <v>35</v>
      </c>
      <c r="O138" s="99" t="s">
        <v>36</v>
      </c>
      <c r="P138" s="99" t="s">
        <v>180</v>
      </c>
      <c r="Q138" s="104" t="s">
        <v>186</v>
      </c>
      <c r="R138" s="104"/>
      <c r="S138" s="104" t="s">
        <v>186</v>
      </c>
      <c r="T138" s="101">
        <v>7620383998</v>
      </c>
      <c r="U138" s="99" t="s">
        <v>187</v>
      </c>
      <c r="V138" s="126"/>
      <c r="W138" s="127"/>
      <c r="X138" s="111"/>
      <c r="Y138" s="111"/>
    </row>
    <row r="139" spans="1:25" ht="21.95" customHeight="1">
      <c r="A139" s="98">
        <v>24</v>
      </c>
      <c r="B139" s="104" t="s">
        <v>188</v>
      </c>
      <c r="C139" s="99" t="s">
        <v>102</v>
      </c>
      <c r="D139" s="100">
        <v>40490</v>
      </c>
      <c r="E139" s="99">
        <v>42522</v>
      </c>
      <c r="F139" s="99">
        <v>28687</v>
      </c>
      <c r="G139" s="99" t="str">
        <f ca="1">DATEDIF(D139,TODAY(),"y") &amp; " years, " &amp; DATEDIF(D139,TODAY(),"ym") &amp; " months, " &amp; DATEDIF(D139,TODAY(),"md") &amp; " days"</f>
        <v>12 years, 6 months, 12 days</v>
      </c>
      <c r="H139" s="99" t="str">
        <f ca="1">DATEDIF(E139,TODAY(),"y") &amp; " years, " &amp; DATEDIF(E139,TODAY(),"ym") &amp; " months, " &amp; DATEDIF(E139,TODAY(),"md") &amp; " days"</f>
        <v>6 years, 11 months, 19 days</v>
      </c>
      <c r="I139" s="112">
        <f t="shared" si="24"/>
        <v>49872</v>
      </c>
      <c r="J139" s="99" t="s">
        <v>31</v>
      </c>
      <c r="K139" s="99" t="s">
        <v>32</v>
      </c>
      <c r="L139" s="99" t="s">
        <v>33</v>
      </c>
      <c r="M139" s="99" t="s">
        <v>83</v>
      </c>
      <c r="N139" s="99" t="s">
        <v>35</v>
      </c>
      <c r="O139" s="99" t="s">
        <v>36</v>
      </c>
      <c r="P139" s="99" t="s">
        <v>33</v>
      </c>
      <c r="Q139" s="104" t="s">
        <v>189</v>
      </c>
      <c r="R139" s="104"/>
      <c r="S139" s="104" t="s">
        <v>189</v>
      </c>
      <c r="T139" s="101">
        <v>8275029939</v>
      </c>
      <c r="U139" s="99" t="s">
        <v>110</v>
      </c>
      <c r="V139" s="126"/>
      <c r="W139" s="127"/>
      <c r="X139" s="111"/>
      <c r="Y139" s="111"/>
    </row>
    <row r="140" spans="1:25" ht="21.95" customHeight="1">
      <c r="A140" s="98">
        <v>25</v>
      </c>
      <c r="B140" s="104" t="s">
        <v>554</v>
      </c>
      <c r="C140" s="99" t="s">
        <v>102</v>
      </c>
      <c r="D140" s="100">
        <v>38965</v>
      </c>
      <c r="E140" s="99">
        <v>42124</v>
      </c>
      <c r="F140" s="99">
        <v>28690</v>
      </c>
      <c r="G140" s="99" t="str">
        <f t="shared" ca="1" si="23"/>
        <v>16 years, 8 months, 15 days</v>
      </c>
      <c r="H140" s="99" t="str">
        <f t="shared" ca="1" si="23"/>
        <v>8 years, 0 months, 21 days</v>
      </c>
      <c r="I140" s="112">
        <f t="shared" si="24"/>
        <v>49875</v>
      </c>
      <c r="J140" s="99" t="s">
        <v>31</v>
      </c>
      <c r="K140" s="99" t="s">
        <v>32</v>
      </c>
      <c r="L140" s="99" t="s">
        <v>33</v>
      </c>
      <c r="M140" s="99" t="s">
        <v>83</v>
      </c>
      <c r="N140" s="99" t="s">
        <v>35</v>
      </c>
      <c r="O140" s="99" t="s">
        <v>36</v>
      </c>
      <c r="P140" s="99" t="s">
        <v>192</v>
      </c>
      <c r="Q140" s="104" t="s">
        <v>193</v>
      </c>
      <c r="R140" s="104"/>
      <c r="S140" s="104" t="s">
        <v>194</v>
      </c>
      <c r="T140" s="101">
        <v>9503438776</v>
      </c>
      <c r="U140" s="99" t="s">
        <v>195</v>
      </c>
      <c r="V140" s="126"/>
      <c r="W140" s="127"/>
      <c r="X140" s="111"/>
      <c r="Y140" s="111"/>
    </row>
    <row r="141" spans="1:25" ht="21.95" customHeight="1">
      <c r="A141" s="98">
        <v>26</v>
      </c>
      <c r="B141" s="104" t="s">
        <v>196</v>
      </c>
      <c r="C141" s="99" t="s">
        <v>102</v>
      </c>
      <c r="D141" s="100">
        <v>41621</v>
      </c>
      <c r="E141" s="99">
        <v>42439</v>
      </c>
      <c r="F141" s="99">
        <v>28990</v>
      </c>
      <c r="G141" s="99" t="str">
        <f t="shared" ca="1" si="23"/>
        <v>9 years, 5 months, 7 days</v>
      </c>
      <c r="H141" s="99" t="str">
        <f t="shared" ca="1" si="23"/>
        <v>7 years, 2 months, 10 days</v>
      </c>
      <c r="I141" s="112">
        <f t="shared" si="24"/>
        <v>50175</v>
      </c>
      <c r="J141" s="112" t="s">
        <v>178</v>
      </c>
      <c r="K141" s="112" t="s">
        <v>179</v>
      </c>
      <c r="L141" s="112" t="s">
        <v>179</v>
      </c>
      <c r="M141" s="99" t="s">
        <v>83</v>
      </c>
      <c r="N141" s="99" t="s">
        <v>197</v>
      </c>
      <c r="O141" s="99" t="s">
        <v>56</v>
      </c>
      <c r="P141" s="112" t="s">
        <v>179</v>
      </c>
      <c r="Q141" s="104" t="s">
        <v>198</v>
      </c>
      <c r="R141" s="104"/>
      <c r="S141" s="104" t="s">
        <v>198</v>
      </c>
      <c r="T141" s="101">
        <v>9623789773</v>
      </c>
      <c r="U141" s="99" t="s">
        <v>199</v>
      </c>
      <c r="V141" s="126"/>
      <c r="W141" s="127"/>
      <c r="X141" s="111"/>
      <c r="Y141" s="111"/>
    </row>
    <row r="142" spans="1:25" ht="21.95" customHeight="1">
      <c r="A142" s="98">
        <v>27</v>
      </c>
      <c r="B142" s="104" t="s">
        <v>204</v>
      </c>
      <c r="C142" s="99" t="s">
        <v>102</v>
      </c>
      <c r="D142" s="100">
        <v>38639</v>
      </c>
      <c r="E142" s="99">
        <v>42522</v>
      </c>
      <c r="F142" s="99">
        <v>29581</v>
      </c>
      <c r="G142" s="99" t="str">
        <f ca="1">DATEDIF(D142,TODAY(),"y") &amp; " years, " &amp; DATEDIF(D142,TODAY(),"ym") &amp; " months, " &amp; DATEDIF(D142,TODAY(),"md") &amp; " days"</f>
        <v>17 years, 7 months, 6 days</v>
      </c>
      <c r="H142" s="99" t="str">
        <f ca="1">DATEDIF(E142,TODAY(),"y") &amp; " years, " &amp; DATEDIF(E142,TODAY(),"ym") &amp; " months, " &amp; DATEDIF(E142,TODAY(),"md") &amp; " days"</f>
        <v>6 years, 11 months, 19 days</v>
      </c>
      <c r="I142" s="112">
        <f t="shared" si="24"/>
        <v>50765</v>
      </c>
      <c r="J142" s="99" t="s">
        <v>31</v>
      </c>
      <c r="K142" s="99" t="s">
        <v>32</v>
      </c>
      <c r="L142" s="99" t="s">
        <v>32</v>
      </c>
      <c r="M142" s="99" t="s">
        <v>205</v>
      </c>
      <c r="N142" s="99" t="s">
        <v>35</v>
      </c>
      <c r="O142" s="99" t="s">
        <v>36</v>
      </c>
      <c r="P142" s="99" t="s">
        <v>192</v>
      </c>
      <c r="Q142" s="104" t="s">
        <v>206</v>
      </c>
      <c r="R142" s="104"/>
      <c r="S142" s="104" t="s">
        <v>207</v>
      </c>
      <c r="T142" s="101">
        <v>9890867114</v>
      </c>
      <c r="U142" s="99" t="s">
        <v>208</v>
      </c>
      <c r="V142" s="126"/>
      <c r="W142" s="127"/>
      <c r="X142" s="111"/>
      <c r="Y142" s="111"/>
    </row>
    <row r="143" spans="1:25" ht="21.95" customHeight="1">
      <c r="A143" s="98">
        <v>28</v>
      </c>
      <c r="B143" s="104" t="s">
        <v>209</v>
      </c>
      <c r="C143" s="99" t="s">
        <v>102</v>
      </c>
      <c r="D143" s="100">
        <v>38055</v>
      </c>
      <c r="E143" s="99">
        <v>42522</v>
      </c>
      <c r="F143" s="99">
        <v>28780</v>
      </c>
      <c r="G143" s="99" t="str">
        <f t="shared" ca="1" si="23"/>
        <v>19 years, 2 months, 11 days</v>
      </c>
      <c r="H143" s="99" t="str">
        <f t="shared" ca="1" si="23"/>
        <v>6 years, 11 months, 19 days</v>
      </c>
      <c r="I143" s="112">
        <f t="shared" si="24"/>
        <v>49965</v>
      </c>
      <c r="J143" s="99" t="s">
        <v>31</v>
      </c>
      <c r="K143" s="99" t="s">
        <v>32</v>
      </c>
      <c r="L143" s="99" t="s">
        <v>33</v>
      </c>
      <c r="M143" s="99" t="s">
        <v>210</v>
      </c>
      <c r="N143" s="99" t="s">
        <v>211</v>
      </c>
      <c r="O143" s="99" t="s">
        <v>129</v>
      </c>
      <c r="P143" s="99" t="s">
        <v>192</v>
      </c>
      <c r="Q143" s="104" t="s">
        <v>443</v>
      </c>
      <c r="R143" s="104"/>
      <c r="S143" s="104" t="s">
        <v>212</v>
      </c>
      <c r="T143" s="101">
        <v>8421532065</v>
      </c>
      <c r="U143" s="99" t="s">
        <v>213</v>
      </c>
      <c r="V143" s="126"/>
      <c r="W143" s="127"/>
      <c r="X143" s="111"/>
      <c r="Y143" s="111"/>
    </row>
    <row r="144" spans="1:25" ht="21.95" customHeight="1">
      <c r="A144" s="98">
        <v>29</v>
      </c>
      <c r="B144" s="104" t="s">
        <v>216</v>
      </c>
      <c r="C144" s="99" t="s">
        <v>102</v>
      </c>
      <c r="D144" s="113">
        <v>38488</v>
      </c>
      <c r="E144" s="112">
        <v>42524</v>
      </c>
      <c r="F144" s="112">
        <v>28472</v>
      </c>
      <c r="G144" s="112" t="str">
        <f t="shared" ref="G144:H145" ca="1" si="25">DATEDIF(D144,TODAY(),"y") &amp; " years, " &amp; DATEDIF(D144,TODAY(),"ym") &amp; " months, " &amp; DATEDIF(D144,TODAY(),"md") &amp; " days"</f>
        <v>18 years, 0 months, 4 days</v>
      </c>
      <c r="H144" s="112" t="str">
        <f t="shared" ca="1" si="25"/>
        <v>6 years, 11 months, 17 days</v>
      </c>
      <c r="I144" s="112">
        <f t="shared" si="24"/>
        <v>49656</v>
      </c>
      <c r="J144" s="99" t="s">
        <v>31</v>
      </c>
      <c r="K144" s="99" t="s">
        <v>32</v>
      </c>
      <c r="L144" s="99" t="s">
        <v>32</v>
      </c>
      <c r="M144" s="99" t="s">
        <v>205</v>
      </c>
      <c r="N144" s="99" t="s">
        <v>197</v>
      </c>
      <c r="O144" s="99" t="s">
        <v>56</v>
      </c>
      <c r="P144" s="99" t="s">
        <v>192</v>
      </c>
      <c r="Q144" s="104" t="s">
        <v>217</v>
      </c>
      <c r="R144" s="104"/>
      <c r="S144" s="104" t="s">
        <v>217</v>
      </c>
      <c r="T144" s="101">
        <v>9823799080</v>
      </c>
      <c r="U144" s="99" t="s">
        <v>114</v>
      </c>
      <c r="V144" s="126"/>
      <c r="W144" s="127"/>
      <c r="X144" s="111"/>
      <c r="Y144" s="111"/>
    </row>
    <row r="145" spans="1:25" ht="21.95" customHeight="1">
      <c r="A145" s="98">
        <v>30</v>
      </c>
      <c r="B145" s="107" t="s">
        <v>444</v>
      </c>
      <c r="C145" s="99" t="s">
        <v>102</v>
      </c>
      <c r="D145" s="113">
        <v>38649</v>
      </c>
      <c r="E145" s="112">
        <v>43090</v>
      </c>
      <c r="F145" s="112">
        <v>28830</v>
      </c>
      <c r="G145" s="99" t="str">
        <f t="shared" ca="1" si="25"/>
        <v>17 years, 6 months, 27 days</v>
      </c>
      <c r="H145" s="99" t="str">
        <f t="shared" ca="1" si="25"/>
        <v>5 years, 4 months, 30 days</v>
      </c>
      <c r="I145" s="112">
        <f>DATE(YEAR(F145)+58,MONTH(F145),DAY(F145))</f>
        <v>50015</v>
      </c>
      <c r="J145" s="99" t="s">
        <v>31</v>
      </c>
      <c r="K145" s="99" t="s">
        <v>32</v>
      </c>
      <c r="L145" s="99" t="s">
        <v>32</v>
      </c>
      <c r="M145" s="99" t="s">
        <v>205</v>
      </c>
      <c r="N145" s="108" t="s">
        <v>445</v>
      </c>
      <c r="O145" s="99" t="s">
        <v>36</v>
      </c>
      <c r="P145" s="99" t="s">
        <v>192</v>
      </c>
      <c r="Q145" s="104" t="s">
        <v>446</v>
      </c>
      <c r="R145" s="104"/>
      <c r="S145" s="104" t="s">
        <v>446</v>
      </c>
      <c r="T145" s="108">
        <v>9766875146</v>
      </c>
      <c r="U145" s="108" t="s">
        <v>447</v>
      </c>
      <c r="V145" s="126"/>
      <c r="W145" s="127"/>
      <c r="X145" s="111"/>
      <c r="Y145" s="111"/>
    </row>
    <row r="146" spans="1:25" ht="21.95" customHeight="1">
      <c r="A146" s="98">
        <v>31</v>
      </c>
      <c r="B146" s="104" t="s">
        <v>450</v>
      </c>
      <c r="C146" s="99" t="s">
        <v>451</v>
      </c>
      <c r="D146" s="113">
        <v>43490</v>
      </c>
      <c r="E146" s="112">
        <v>43490</v>
      </c>
      <c r="F146" s="112">
        <v>33097</v>
      </c>
      <c r="G146" s="99" t="str">
        <f ca="1">DATEDIF(D146,TODAY(),"y") &amp; " years, " &amp; DATEDIF(D146,TODAY(),"ym") &amp; " months, " &amp; DATEDIF(D146,TODAY(),"md") &amp; " days"</f>
        <v>4 years, 3 months, 26 days</v>
      </c>
      <c r="H146" s="99" t="str">
        <f ca="1">DATEDIF(E146,TODAY(),"y") &amp; " years, " &amp; DATEDIF(E146,TODAY(),"ym") &amp; " months, " &amp; DATEDIF(E146,TODAY(),"md") &amp; " days"</f>
        <v>4 years, 3 months, 26 days</v>
      </c>
      <c r="I146" s="112">
        <f>DATE(YEAR(F146)+58,MONTH(F146),DAY(F146))</f>
        <v>54282</v>
      </c>
      <c r="J146" s="112" t="s">
        <v>180</v>
      </c>
      <c r="K146" s="112" t="s">
        <v>180</v>
      </c>
      <c r="L146" s="112" t="s">
        <v>180</v>
      </c>
      <c r="M146" s="99" t="s">
        <v>205</v>
      </c>
      <c r="N146" s="99" t="s">
        <v>35</v>
      </c>
      <c r="O146" s="99" t="s">
        <v>36</v>
      </c>
      <c r="P146" s="99" t="s">
        <v>180</v>
      </c>
      <c r="Q146" s="104" t="s">
        <v>452</v>
      </c>
      <c r="R146" s="104"/>
      <c r="S146" s="104" t="s">
        <v>452</v>
      </c>
      <c r="T146" s="108">
        <v>7038811919</v>
      </c>
      <c r="U146" s="108" t="s">
        <v>453</v>
      </c>
      <c r="V146" s="126"/>
      <c r="W146" s="127"/>
      <c r="X146" s="111"/>
      <c r="Y146" s="111"/>
    </row>
    <row r="147" spans="1:25" ht="21.95" customHeight="1">
      <c r="A147" s="98">
        <v>32</v>
      </c>
      <c r="B147" s="104" t="s">
        <v>218</v>
      </c>
      <c r="C147" s="99" t="s">
        <v>454</v>
      </c>
      <c r="D147" s="100">
        <v>37712</v>
      </c>
      <c r="E147" s="99">
        <v>39244</v>
      </c>
      <c r="F147" s="99">
        <v>29003</v>
      </c>
      <c r="G147" s="99" t="str">
        <f t="shared" ref="G147:H175" ca="1" si="26">DATEDIF(D147,TODAY(),"y") &amp; " years, " &amp; DATEDIF(D147,TODAY(),"ym") &amp; " months, " &amp; DATEDIF(D147,TODAY(),"md") &amp; " days"</f>
        <v>20 years, 1 months, 19 days</v>
      </c>
      <c r="H147" s="99" t="str">
        <f t="shared" ca="1" si="26"/>
        <v>15 years, 11 months, 9 days</v>
      </c>
      <c r="I147" s="112">
        <f t="shared" si="24"/>
        <v>50188</v>
      </c>
      <c r="J147" s="99" t="s">
        <v>31</v>
      </c>
      <c r="K147" s="99" t="s">
        <v>32</v>
      </c>
      <c r="L147" s="99" t="s">
        <v>33</v>
      </c>
      <c r="M147" s="99" t="s">
        <v>220</v>
      </c>
      <c r="N147" s="99" t="s">
        <v>35</v>
      </c>
      <c r="O147" s="99" t="s">
        <v>36</v>
      </c>
      <c r="P147" s="99" t="s">
        <v>33</v>
      </c>
      <c r="Q147" s="104" t="s">
        <v>221</v>
      </c>
      <c r="R147" s="104"/>
      <c r="S147" s="104" t="s">
        <v>222</v>
      </c>
      <c r="T147" s="101">
        <v>8275592566</v>
      </c>
      <c r="U147" s="99" t="s">
        <v>223</v>
      </c>
      <c r="V147" s="126"/>
      <c r="W147" s="127"/>
      <c r="X147" s="111"/>
      <c r="Y147" s="111"/>
    </row>
    <row r="148" spans="1:25" ht="21.95" customHeight="1">
      <c r="A148" s="98">
        <v>33</v>
      </c>
      <c r="B148" s="104" t="s">
        <v>224</v>
      </c>
      <c r="C148" s="99" t="s">
        <v>458</v>
      </c>
      <c r="D148" s="100">
        <v>35403</v>
      </c>
      <c r="E148" s="99">
        <v>38718</v>
      </c>
      <c r="F148" s="99">
        <v>25355</v>
      </c>
      <c r="G148" s="99" t="str">
        <f t="shared" ca="1" si="26"/>
        <v>26 years, 5 months, 16 days</v>
      </c>
      <c r="H148" s="99" t="str">
        <f t="shared" ca="1" si="26"/>
        <v>17 years, 4 months, 19 days</v>
      </c>
      <c r="I148" s="112">
        <f t="shared" si="24"/>
        <v>46539</v>
      </c>
      <c r="J148" s="99" t="s">
        <v>31</v>
      </c>
      <c r="K148" s="99" t="s">
        <v>32</v>
      </c>
      <c r="L148" s="99" t="s">
        <v>33</v>
      </c>
      <c r="M148" s="99" t="s">
        <v>226</v>
      </c>
      <c r="N148" s="99" t="s">
        <v>35</v>
      </c>
      <c r="O148" s="99" t="s">
        <v>36</v>
      </c>
      <c r="P148" s="99" t="s">
        <v>33</v>
      </c>
      <c r="Q148" s="104" t="s">
        <v>227</v>
      </c>
      <c r="R148" s="104"/>
      <c r="S148" s="104" t="s">
        <v>228</v>
      </c>
      <c r="T148" s="101">
        <v>9850528174</v>
      </c>
      <c r="U148" s="99" t="s">
        <v>229</v>
      </c>
      <c r="V148" s="126"/>
      <c r="W148" s="127"/>
      <c r="X148" s="111"/>
      <c r="Y148" s="111"/>
    </row>
    <row r="149" spans="1:25" ht="21.95" customHeight="1">
      <c r="A149" s="98">
        <v>34</v>
      </c>
      <c r="B149" s="104" t="s">
        <v>462</v>
      </c>
      <c r="C149" s="99" t="s">
        <v>463</v>
      </c>
      <c r="D149" s="100">
        <v>40193</v>
      </c>
      <c r="E149" s="99">
        <v>43078</v>
      </c>
      <c r="F149" s="99">
        <v>28454</v>
      </c>
      <c r="G149" s="99" t="str">
        <f ca="1">DATEDIF(D149,TODAY(),"y") &amp; " years, " &amp; DATEDIF(D149,TODAY(),"ym") &amp; " months, " &amp; DATEDIF(D149,TODAY(),"md") &amp; " days"</f>
        <v>13 years, 4 months, 5 days</v>
      </c>
      <c r="H149" s="99" t="str">
        <f ca="1">DATEDIF(E149,TODAY(),"y") &amp; " years, " &amp; DATEDIF(E149,TODAY(),"ym") &amp; " months, " &amp; DATEDIF(E149,TODAY(),"md") &amp; " days"</f>
        <v>5 years, 5 months, 11 days</v>
      </c>
      <c r="I149" s="112">
        <f t="shared" si="24"/>
        <v>49638</v>
      </c>
      <c r="J149" s="99" t="s">
        <v>31</v>
      </c>
      <c r="K149" s="99" t="s">
        <v>32</v>
      </c>
      <c r="L149" s="99" t="s">
        <v>33</v>
      </c>
      <c r="M149" s="99" t="s">
        <v>464</v>
      </c>
      <c r="N149" s="99" t="s">
        <v>35</v>
      </c>
      <c r="O149" s="99" t="s">
        <v>36</v>
      </c>
      <c r="P149" s="99" t="s">
        <v>465</v>
      </c>
      <c r="Q149" s="104" t="s">
        <v>466</v>
      </c>
      <c r="R149" s="104"/>
      <c r="S149" s="104" t="s">
        <v>466</v>
      </c>
      <c r="T149" s="101">
        <v>9766035921</v>
      </c>
      <c r="U149" s="99" t="s">
        <v>467</v>
      </c>
      <c r="V149" s="126"/>
      <c r="W149" s="127"/>
      <c r="X149" s="111"/>
      <c r="Y149" s="111"/>
    </row>
    <row r="150" spans="1:25" ht="21.95" customHeight="1">
      <c r="A150" s="98">
        <v>35</v>
      </c>
      <c r="B150" s="104" t="s">
        <v>230</v>
      </c>
      <c r="C150" s="99" t="s">
        <v>472</v>
      </c>
      <c r="D150" s="100">
        <v>36059</v>
      </c>
      <c r="E150" s="99">
        <v>37084</v>
      </c>
      <c r="F150" s="99">
        <v>26953</v>
      </c>
      <c r="G150" s="99" t="str">
        <f t="shared" ca="1" si="26"/>
        <v>24 years, 7 months, 30 days</v>
      </c>
      <c r="H150" s="99" t="str">
        <f t="shared" ca="1" si="26"/>
        <v>21 years, 10 months, 8 days</v>
      </c>
      <c r="I150" s="112">
        <f t="shared" si="24"/>
        <v>48137</v>
      </c>
      <c r="J150" s="99" t="s">
        <v>31</v>
      </c>
      <c r="K150" s="99" t="s">
        <v>32</v>
      </c>
      <c r="L150" s="99" t="s">
        <v>33</v>
      </c>
      <c r="M150" s="99" t="s">
        <v>232</v>
      </c>
      <c r="N150" s="99" t="s">
        <v>35</v>
      </c>
      <c r="O150" s="99" t="s">
        <v>36</v>
      </c>
      <c r="P150" s="99" t="s">
        <v>33</v>
      </c>
      <c r="Q150" s="104" t="s">
        <v>473</v>
      </c>
      <c r="R150" s="104"/>
      <c r="S150" s="104" t="s">
        <v>233</v>
      </c>
      <c r="T150" s="101">
        <v>9421132198</v>
      </c>
      <c r="U150" s="99" t="s">
        <v>234</v>
      </c>
      <c r="V150" s="126"/>
      <c r="W150" s="127"/>
      <c r="X150" s="111"/>
      <c r="Y150" s="111"/>
    </row>
    <row r="151" spans="1:25" ht="21.95" customHeight="1">
      <c r="A151" s="98">
        <v>36</v>
      </c>
      <c r="B151" s="104" t="s">
        <v>236</v>
      </c>
      <c r="C151" s="99" t="s">
        <v>472</v>
      </c>
      <c r="D151" s="100">
        <v>38530</v>
      </c>
      <c r="E151" s="99">
        <v>39800</v>
      </c>
      <c r="F151" s="99">
        <v>27563</v>
      </c>
      <c r="G151" s="99" t="str">
        <f t="shared" ca="1" si="26"/>
        <v>17 years, 10 months, 24 days</v>
      </c>
      <c r="H151" s="99" t="str">
        <f t="shared" ca="1" si="26"/>
        <v>14 years, 5 months, 2 days</v>
      </c>
      <c r="I151" s="112">
        <f t="shared" si="24"/>
        <v>48748</v>
      </c>
      <c r="J151" s="99" t="s">
        <v>31</v>
      </c>
      <c r="K151" s="99" t="s">
        <v>32</v>
      </c>
      <c r="L151" s="99" t="s">
        <v>33</v>
      </c>
      <c r="M151" s="99" t="s">
        <v>237</v>
      </c>
      <c r="N151" s="99" t="s">
        <v>35</v>
      </c>
      <c r="O151" s="99" t="s">
        <v>36</v>
      </c>
      <c r="P151" s="99" t="s">
        <v>33</v>
      </c>
      <c r="Q151" s="104" t="s">
        <v>477</v>
      </c>
      <c r="R151" s="104"/>
      <c r="S151" s="104" t="s">
        <v>239</v>
      </c>
      <c r="T151" s="101">
        <v>9766703609</v>
      </c>
      <c r="U151" s="99" t="s">
        <v>240</v>
      </c>
      <c r="V151" s="126"/>
      <c r="W151" s="127"/>
      <c r="X151" s="111"/>
      <c r="Y151" s="111"/>
    </row>
    <row r="152" spans="1:25" ht="21.95" customHeight="1">
      <c r="A152" s="98">
        <v>37</v>
      </c>
      <c r="B152" s="104" t="s">
        <v>242</v>
      </c>
      <c r="C152" s="99" t="s">
        <v>472</v>
      </c>
      <c r="D152" s="100">
        <v>37949</v>
      </c>
      <c r="E152" s="99">
        <v>40302</v>
      </c>
      <c r="F152" s="99">
        <v>27489</v>
      </c>
      <c r="G152" s="99" t="str">
        <f t="shared" ca="1" si="26"/>
        <v>19 years, 5 months, 27 days</v>
      </c>
      <c r="H152" s="99" t="str">
        <f t="shared" ca="1" si="26"/>
        <v>13 years, 0 months, 16 days</v>
      </c>
      <c r="I152" s="112">
        <f t="shared" si="24"/>
        <v>48674</v>
      </c>
      <c r="J152" s="99" t="s">
        <v>31</v>
      </c>
      <c r="K152" s="99" t="s">
        <v>32</v>
      </c>
      <c r="L152" s="99" t="s">
        <v>33</v>
      </c>
      <c r="M152" s="99" t="s">
        <v>237</v>
      </c>
      <c r="N152" s="99" t="s">
        <v>35</v>
      </c>
      <c r="O152" s="99" t="s">
        <v>36</v>
      </c>
      <c r="P152" s="99" t="s">
        <v>33</v>
      </c>
      <c r="Q152" s="104" t="s">
        <v>481</v>
      </c>
      <c r="R152" s="104"/>
      <c r="S152" s="104" t="s">
        <v>244</v>
      </c>
      <c r="T152" s="101">
        <v>9673720401</v>
      </c>
      <c r="U152" s="99" t="s">
        <v>110</v>
      </c>
      <c r="V152" s="126"/>
      <c r="W152" s="127"/>
      <c r="X152" s="111"/>
      <c r="Y152" s="111"/>
    </row>
    <row r="153" spans="1:25" ht="21.95" customHeight="1">
      <c r="A153" s="98">
        <v>38</v>
      </c>
      <c r="B153" s="104" t="s">
        <v>245</v>
      </c>
      <c r="C153" s="99" t="s">
        <v>472</v>
      </c>
      <c r="D153" s="100">
        <v>38737</v>
      </c>
      <c r="E153" s="99">
        <v>40656</v>
      </c>
      <c r="F153" s="99">
        <v>27444</v>
      </c>
      <c r="G153" s="99" t="str">
        <f t="shared" ca="1" si="26"/>
        <v>17 years, 4 months, 0 days</v>
      </c>
      <c r="H153" s="99" t="str">
        <f t="shared" ca="1" si="26"/>
        <v>12 years, 0 months, 28 days</v>
      </c>
      <c r="I153" s="112">
        <f t="shared" si="24"/>
        <v>48629</v>
      </c>
      <c r="J153" s="99" t="s">
        <v>31</v>
      </c>
      <c r="K153" s="99" t="s">
        <v>32</v>
      </c>
      <c r="L153" s="99" t="s">
        <v>33</v>
      </c>
      <c r="M153" s="99" t="s">
        <v>237</v>
      </c>
      <c r="N153" s="99" t="s">
        <v>35</v>
      </c>
      <c r="O153" s="99" t="s">
        <v>36</v>
      </c>
      <c r="P153" s="99" t="s">
        <v>33</v>
      </c>
      <c r="Q153" s="104" t="s">
        <v>484</v>
      </c>
      <c r="R153" s="104"/>
      <c r="S153" s="104" t="s">
        <v>246</v>
      </c>
      <c r="T153" s="101">
        <v>8380839719</v>
      </c>
      <c r="U153" s="99" t="s">
        <v>247</v>
      </c>
      <c r="V153" s="126"/>
      <c r="W153" s="127"/>
      <c r="X153" s="111"/>
      <c r="Y153" s="111"/>
    </row>
    <row r="154" spans="1:25" ht="21.95" customHeight="1">
      <c r="A154" s="98">
        <v>39</v>
      </c>
      <c r="B154" s="104" t="s">
        <v>248</v>
      </c>
      <c r="C154" s="99" t="s">
        <v>472</v>
      </c>
      <c r="D154" s="100">
        <v>40999</v>
      </c>
      <c r="E154" s="99">
        <v>40999</v>
      </c>
      <c r="F154" s="99">
        <v>27912</v>
      </c>
      <c r="G154" s="99" t="str">
        <f t="shared" ca="1" si="26"/>
        <v>11 years, 1 months, 20 days</v>
      </c>
      <c r="H154" s="99" t="str">
        <f t="shared" ca="1" si="26"/>
        <v>11 years, 1 months, 20 days</v>
      </c>
      <c r="I154" s="112">
        <f t="shared" si="24"/>
        <v>49096</v>
      </c>
      <c r="J154" s="99" t="s">
        <v>31</v>
      </c>
      <c r="K154" s="99" t="s">
        <v>32</v>
      </c>
      <c r="L154" s="99" t="s">
        <v>33</v>
      </c>
      <c r="M154" s="99" t="s">
        <v>237</v>
      </c>
      <c r="N154" s="99" t="s">
        <v>72</v>
      </c>
      <c r="O154" s="99" t="s">
        <v>36</v>
      </c>
      <c r="P154" s="99" t="s">
        <v>33</v>
      </c>
      <c r="Q154" s="104" t="s">
        <v>487</v>
      </c>
      <c r="R154" s="104"/>
      <c r="S154" s="104" t="s">
        <v>250</v>
      </c>
      <c r="T154" s="101">
        <v>9960817065</v>
      </c>
      <c r="U154" s="99" t="s">
        <v>251</v>
      </c>
      <c r="V154" s="126"/>
      <c r="W154" s="127"/>
      <c r="X154" s="111"/>
      <c r="Y154" s="111"/>
    </row>
    <row r="155" spans="1:25" ht="21.95" customHeight="1">
      <c r="A155" s="98">
        <v>40</v>
      </c>
      <c r="B155" s="104" t="s">
        <v>567</v>
      </c>
      <c r="C155" s="99" t="s">
        <v>472</v>
      </c>
      <c r="D155" s="100">
        <v>43729</v>
      </c>
      <c r="E155" s="100">
        <v>43729</v>
      </c>
      <c r="F155" s="99">
        <v>33806</v>
      </c>
      <c r="G155" s="99" t="str">
        <f t="shared" ca="1" si="26"/>
        <v>3 years, 7 months, 30 days</v>
      </c>
      <c r="H155" s="99" t="str">
        <f t="shared" ca="1" si="26"/>
        <v>3 years, 7 months, 30 days</v>
      </c>
      <c r="I155" s="112">
        <f t="shared" si="24"/>
        <v>54990</v>
      </c>
      <c r="J155" s="99" t="s">
        <v>178</v>
      </c>
      <c r="K155" s="99" t="s">
        <v>180</v>
      </c>
      <c r="L155" s="99" t="s">
        <v>180</v>
      </c>
      <c r="M155" s="99" t="s">
        <v>568</v>
      </c>
      <c r="N155" s="99" t="s">
        <v>35</v>
      </c>
      <c r="O155" s="99" t="s">
        <v>36</v>
      </c>
      <c r="P155" s="99" t="s">
        <v>180</v>
      </c>
      <c r="Q155" s="104" t="s">
        <v>569</v>
      </c>
      <c r="R155" s="104"/>
      <c r="S155" s="104" t="s">
        <v>570</v>
      </c>
      <c r="T155" s="101">
        <v>8698754998</v>
      </c>
      <c r="U155" s="99" t="s">
        <v>213</v>
      </c>
      <c r="V155" s="126"/>
      <c r="W155" s="127"/>
      <c r="X155" s="111"/>
      <c r="Y155" s="111"/>
    </row>
    <row r="156" spans="1:25" ht="21.95" customHeight="1">
      <c r="A156" s="98">
        <v>41</v>
      </c>
      <c r="B156" s="104" t="s">
        <v>252</v>
      </c>
      <c r="C156" s="99" t="s">
        <v>490</v>
      </c>
      <c r="D156" s="113">
        <v>41842</v>
      </c>
      <c r="E156" s="112">
        <v>41842</v>
      </c>
      <c r="F156" s="112">
        <v>34454</v>
      </c>
      <c r="G156" s="99" t="str">
        <f t="shared" ca="1" si="26"/>
        <v>8 years, 9 months, 29 days</v>
      </c>
      <c r="H156" s="99" t="str">
        <f t="shared" ca="1" si="26"/>
        <v>8 years, 9 months, 29 days</v>
      </c>
      <c r="I156" s="112">
        <f t="shared" si="24"/>
        <v>55639</v>
      </c>
      <c r="J156" s="99" t="s">
        <v>178</v>
      </c>
      <c r="K156" s="112" t="s">
        <v>179</v>
      </c>
      <c r="L156" s="99" t="s">
        <v>180</v>
      </c>
      <c r="M156" s="99" t="s">
        <v>254</v>
      </c>
      <c r="N156" s="99" t="s">
        <v>35</v>
      </c>
      <c r="O156" s="99" t="s">
        <v>36</v>
      </c>
      <c r="P156" s="99" t="s">
        <v>180</v>
      </c>
      <c r="Q156" s="104" t="s">
        <v>491</v>
      </c>
      <c r="R156" s="104"/>
      <c r="S156" s="104" t="s">
        <v>255</v>
      </c>
      <c r="T156" s="101">
        <v>8308386368</v>
      </c>
      <c r="U156" s="99" t="s">
        <v>256</v>
      </c>
      <c r="V156" s="126"/>
      <c r="W156" s="127"/>
      <c r="X156" s="111"/>
      <c r="Y156" s="111"/>
    </row>
    <row r="157" spans="1:25" ht="21.95" customHeight="1">
      <c r="A157" s="98">
        <v>42</v>
      </c>
      <c r="B157" s="104" t="s">
        <v>271</v>
      </c>
      <c r="C157" s="99" t="s">
        <v>259</v>
      </c>
      <c r="D157" s="100">
        <v>34040</v>
      </c>
      <c r="E157" s="99">
        <v>38355</v>
      </c>
      <c r="F157" s="99">
        <v>26330</v>
      </c>
      <c r="G157" s="99" t="str">
        <f t="shared" ca="1" si="26"/>
        <v>30 years, 2 months, 8 days</v>
      </c>
      <c r="H157" s="99" t="str">
        <f t="shared" ca="1" si="26"/>
        <v>18 years, 4 months, 17 days</v>
      </c>
      <c r="I157" s="112">
        <f t="shared" si="24"/>
        <v>47515</v>
      </c>
      <c r="J157" s="99" t="s">
        <v>31</v>
      </c>
      <c r="K157" s="99" t="s">
        <v>32</v>
      </c>
      <c r="L157" s="99" t="s">
        <v>33</v>
      </c>
      <c r="M157" s="99" t="s">
        <v>272</v>
      </c>
      <c r="N157" s="99" t="s">
        <v>35</v>
      </c>
      <c r="O157" s="99" t="s">
        <v>36</v>
      </c>
      <c r="P157" s="99" t="s">
        <v>33</v>
      </c>
      <c r="Q157" s="104" t="s">
        <v>273</v>
      </c>
      <c r="R157" s="104"/>
      <c r="S157" s="104" t="s">
        <v>274</v>
      </c>
      <c r="T157" s="101">
        <v>9689439042</v>
      </c>
      <c r="U157" s="99" t="s">
        <v>251</v>
      </c>
      <c r="V157" s="126"/>
      <c r="W157" s="127"/>
      <c r="X157" s="111"/>
      <c r="Y157" s="111"/>
    </row>
    <row r="158" spans="1:25" ht="21.95" customHeight="1">
      <c r="A158" s="98">
        <v>43</v>
      </c>
      <c r="B158" s="104" t="s">
        <v>275</v>
      </c>
      <c r="C158" s="99" t="s">
        <v>259</v>
      </c>
      <c r="D158" s="100">
        <v>34366</v>
      </c>
      <c r="E158" s="99">
        <v>37058</v>
      </c>
      <c r="F158" s="99">
        <v>25355</v>
      </c>
      <c r="G158" s="99" t="str">
        <f t="shared" ca="1" si="26"/>
        <v>29 years, 3 months, 19 days</v>
      </c>
      <c r="H158" s="99" t="str">
        <f t="shared" ca="1" si="26"/>
        <v>21 years, 11 months, 4 days</v>
      </c>
      <c r="I158" s="112">
        <f t="shared" si="24"/>
        <v>46539</v>
      </c>
      <c r="J158" s="99" t="s">
        <v>31</v>
      </c>
      <c r="K158" s="99" t="s">
        <v>32</v>
      </c>
      <c r="L158" s="99" t="s">
        <v>33</v>
      </c>
      <c r="M158" s="99" t="s">
        <v>276</v>
      </c>
      <c r="N158" s="99" t="s">
        <v>35</v>
      </c>
      <c r="O158" s="99" t="s">
        <v>36</v>
      </c>
      <c r="P158" s="99" t="s">
        <v>33</v>
      </c>
      <c r="Q158" s="104" t="s">
        <v>497</v>
      </c>
      <c r="R158" s="104"/>
      <c r="S158" s="104" t="s">
        <v>277</v>
      </c>
      <c r="T158" s="101">
        <v>9503051038</v>
      </c>
      <c r="U158" s="99" t="s">
        <v>278</v>
      </c>
      <c r="V158" s="126"/>
      <c r="W158" s="127"/>
      <c r="X158" s="111"/>
      <c r="Y158" s="111"/>
    </row>
    <row r="159" spans="1:25" ht="21.95" customHeight="1">
      <c r="A159" s="98">
        <v>44</v>
      </c>
      <c r="B159" s="104" t="s">
        <v>280</v>
      </c>
      <c r="C159" s="99" t="s">
        <v>259</v>
      </c>
      <c r="D159" s="100">
        <v>34792</v>
      </c>
      <c r="E159" s="99">
        <v>37058</v>
      </c>
      <c r="F159" s="99">
        <v>24990</v>
      </c>
      <c r="G159" s="99" t="str">
        <f t="shared" ca="1" si="26"/>
        <v>28 years, 1 months, 17 days</v>
      </c>
      <c r="H159" s="99" t="str">
        <f t="shared" ca="1" si="26"/>
        <v>21 years, 11 months, 4 days</v>
      </c>
      <c r="I159" s="112">
        <f t="shared" si="24"/>
        <v>46174</v>
      </c>
      <c r="J159" s="99" t="s">
        <v>31</v>
      </c>
      <c r="K159" s="99" t="s">
        <v>32</v>
      </c>
      <c r="L159" s="99" t="s">
        <v>33</v>
      </c>
      <c r="M159" s="99" t="s">
        <v>281</v>
      </c>
      <c r="N159" s="99" t="s">
        <v>282</v>
      </c>
      <c r="O159" s="99" t="s">
        <v>129</v>
      </c>
      <c r="P159" s="99" t="s">
        <v>33</v>
      </c>
      <c r="Q159" s="104" t="s">
        <v>499</v>
      </c>
      <c r="R159" s="104"/>
      <c r="S159" s="104" t="s">
        <v>284</v>
      </c>
      <c r="T159" s="101">
        <v>9766542047</v>
      </c>
      <c r="U159" s="99" t="s">
        <v>285</v>
      </c>
      <c r="V159" s="126"/>
      <c r="W159" s="127"/>
      <c r="X159" s="111"/>
      <c r="Y159" s="111"/>
    </row>
    <row r="160" spans="1:25" ht="21.95" customHeight="1">
      <c r="A160" s="98">
        <v>45</v>
      </c>
      <c r="B160" s="104" t="s">
        <v>286</v>
      </c>
      <c r="C160" s="99" t="s">
        <v>259</v>
      </c>
      <c r="D160" s="100">
        <v>37872</v>
      </c>
      <c r="E160" s="99">
        <v>37872</v>
      </c>
      <c r="F160" s="99">
        <v>28526</v>
      </c>
      <c r="G160" s="99" t="str">
        <f t="shared" ca="1" si="26"/>
        <v>19 years, 8 months, 12 days</v>
      </c>
      <c r="H160" s="99" t="str">
        <f t="shared" ca="1" si="26"/>
        <v>19 years, 8 months, 12 days</v>
      </c>
      <c r="I160" s="112">
        <f t="shared" si="24"/>
        <v>49710</v>
      </c>
      <c r="J160" s="99" t="s">
        <v>31</v>
      </c>
      <c r="K160" s="99" t="s">
        <v>32</v>
      </c>
      <c r="L160" s="99" t="s">
        <v>33</v>
      </c>
      <c r="M160" s="99" t="s">
        <v>287</v>
      </c>
      <c r="N160" s="99" t="s">
        <v>35</v>
      </c>
      <c r="O160" s="99" t="s">
        <v>36</v>
      </c>
      <c r="P160" s="99" t="s">
        <v>33</v>
      </c>
      <c r="Q160" s="104" t="s">
        <v>288</v>
      </c>
      <c r="R160" s="104"/>
      <c r="S160" s="104" t="s">
        <v>289</v>
      </c>
      <c r="T160" s="101">
        <v>8484086769</v>
      </c>
      <c r="U160" s="99" t="s">
        <v>223</v>
      </c>
      <c r="V160" s="126"/>
      <c r="W160" s="127"/>
      <c r="X160" s="111"/>
      <c r="Y160" s="111"/>
    </row>
    <row r="161" spans="1:25" ht="21.95" customHeight="1">
      <c r="A161" s="98">
        <v>46</v>
      </c>
      <c r="B161" s="115" t="s">
        <v>290</v>
      </c>
      <c r="C161" s="99" t="s">
        <v>259</v>
      </c>
      <c r="D161" s="100">
        <v>38139</v>
      </c>
      <c r="E161" s="99">
        <v>38139</v>
      </c>
      <c r="F161" s="99">
        <v>25720</v>
      </c>
      <c r="G161" s="99" t="str">
        <f t="shared" ca="1" si="26"/>
        <v>18 years, 11 months, 19 days</v>
      </c>
      <c r="H161" s="99" t="str">
        <f t="shared" ca="1" si="26"/>
        <v>18 years, 11 months, 19 days</v>
      </c>
      <c r="I161" s="112">
        <f t="shared" si="24"/>
        <v>46905</v>
      </c>
      <c r="J161" s="99" t="s">
        <v>31</v>
      </c>
      <c r="K161" s="99" t="s">
        <v>32</v>
      </c>
      <c r="L161" s="99" t="s">
        <v>33</v>
      </c>
      <c r="M161" s="99" t="s">
        <v>291</v>
      </c>
      <c r="N161" s="99" t="s">
        <v>265</v>
      </c>
      <c r="O161" s="99" t="s">
        <v>266</v>
      </c>
      <c r="P161" s="99" t="s">
        <v>33</v>
      </c>
      <c r="Q161" s="104" t="s">
        <v>502</v>
      </c>
      <c r="R161" s="104"/>
      <c r="S161" s="104" t="s">
        <v>293</v>
      </c>
      <c r="T161" s="101">
        <v>9766437993</v>
      </c>
      <c r="U161" s="99" t="s">
        <v>294</v>
      </c>
      <c r="V161" s="126"/>
      <c r="W161" s="127"/>
      <c r="X161" s="111"/>
      <c r="Y161" s="111"/>
    </row>
    <row r="162" spans="1:25" ht="21.95" customHeight="1">
      <c r="A162" s="98">
        <v>47</v>
      </c>
      <c r="B162" s="104" t="s">
        <v>505</v>
      </c>
      <c r="C162" s="99" t="s">
        <v>259</v>
      </c>
      <c r="D162" s="100">
        <v>38839</v>
      </c>
      <c r="E162" s="99">
        <v>38839</v>
      </c>
      <c r="F162" s="99">
        <v>28883</v>
      </c>
      <c r="G162" s="99" t="str">
        <f t="shared" ca="1" si="26"/>
        <v>17 years, 0 months, 18 days</v>
      </c>
      <c r="H162" s="99" t="str">
        <f t="shared" ca="1" si="26"/>
        <v>17 years, 0 months, 18 days</v>
      </c>
      <c r="I162" s="112">
        <f t="shared" si="24"/>
        <v>50068</v>
      </c>
      <c r="J162" s="99" t="s">
        <v>31</v>
      </c>
      <c r="K162" s="99" t="s">
        <v>32</v>
      </c>
      <c r="L162" s="99" t="s">
        <v>33</v>
      </c>
      <c r="M162" s="99" t="s">
        <v>297</v>
      </c>
      <c r="N162" s="99" t="s">
        <v>117</v>
      </c>
      <c r="O162" s="99" t="s">
        <v>36</v>
      </c>
      <c r="P162" s="99" t="s">
        <v>33</v>
      </c>
      <c r="Q162" s="104" t="s">
        <v>298</v>
      </c>
      <c r="R162" s="104"/>
      <c r="S162" s="104" t="s">
        <v>299</v>
      </c>
      <c r="T162" s="101">
        <v>8308086127</v>
      </c>
      <c r="U162" s="99" t="s">
        <v>84</v>
      </c>
      <c r="V162" s="126"/>
      <c r="W162" s="127"/>
      <c r="X162" s="111"/>
      <c r="Y162" s="111"/>
    </row>
    <row r="163" spans="1:25" ht="21.95" customHeight="1">
      <c r="A163" s="98">
        <v>48</v>
      </c>
      <c r="B163" s="104" t="s">
        <v>306</v>
      </c>
      <c r="C163" s="99" t="s">
        <v>259</v>
      </c>
      <c r="D163" s="100">
        <v>40471</v>
      </c>
      <c r="E163" s="99">
        <v>40471</v>
      </c>
      <c r="F163" s="99">
        <v>32694</v>
      </c>
      <c r="G163" s="99" t="str">
        <f t="shared" ca="1" si="26"/>
        <v>12 years, 7 months, 0 days</v>
      </c>
      <c r="H163" s="99" t="str">
        <f t="shared" ca="1" si="26"/>
        <v>12 years, 7 months, 0 days</v>
      </c>
      <c r="I163" s="112">
        <f t="shared" si="24"/>
        <v>53878</v>
      </c>
      <c r="J163" s="99" t="s">
        <v>31</v>
      </c>
      <c r="K163" s="99" t="s">
        <v>32</v>
      </c>
      <c r="L163" s="99" t="s">
        <v>33</v>
      </c>
      <c r="M163" s="99" t="s">
        <v>307</v>
      </c>
      <c r="N163" s="99" t="s">
        <v>282</v>
      </c>
      <c r="O163" s="99" t="s">
        <v>308</v>
      </c>
      <c r="P163" s="99" t="s">
        <v>33</v>
      </c>
      <c r="Q163" s="104" t="s">
        <v>309</v>
      </c>
      <c r="R163" s="104"/>
      <c r="S163" s="104" t="s">
        <v>310</v>
      </c>
      <c r="T163" s="101">
        <v>9552597568</v>
      </c>
      <c r="U163" s="99" t="s">
        <v>311</v>
      </c>
      <c r="V163" s="126"/>
      <c r="W163" s="127"/>
      <c r="X163" s="111"/>
      <c r="Y163" s="111"/>
    </row>
    <row r="164" spans="1:25" ht="21.95" customHeight="1">
      <c r="A164" s="98">
        <v>49</v>
      </c>
      <c r="B164" s="104" t="s">
        <v>312</v>
      </c>
      <c r="C164" s="99" t="s">
        <v>259</v>
      </c>
      <c r="D164" s="100">
        <v>41316</v>
      </c>
      <c r="E164" s="99">
        <v>41316</v>
      </c>
      <c r="F164" s="99">
        <v>33349</v>
      </c>
      <c r="G164" s="99" t="str">
        <f t="shared" ca="1" si="26"/>
        <v>10 years, 3 months, 9 days</v>
      </c>
      <c r="H164" s="99" t="str">
        <f t="shared" ca="1" si="26"/>
        <v>10 years, 3 months, 9 days</v>
      </c>
      <c r="I164" s="112">
        <f t="shared" si="24"/>
        <v>54534</v>
      </c>
      <c r="J164" s="99" t="s">
        <v>178</v>
      </c>
      <c r="K164" s="112" t="s">
        <v>179</v>
      </c>
      <c r="L164" s="99" t="s">
        <v>180</v>
      </c>
      <c r="M164" s="99" t="s">
        <v>313</v>
      </c>
      <c r="N164" s="99" t="s">
        <v>35</v>
      </c>
      <c r="O164" s="99" t="s">
        <v>36</v>
      </c>
      <c r="P164" s="99" t="s">
        <v>180</v>
      </c>
      <c r="Q164" s="104" t="s">
        <v>283</v>
      </c>
      <c r="R164" s="104"/>
      <c r="S164" s="104" t="s">
        <v>314</v>
      </c>
      <c r="T164" s="101">
        <v>9970239690</v>
      </c>
      <c r="U164" s="99" t="s">
        <v>315</v>
      </c>
      <c r="V164" s="126"/>
      <c r="W164" s="127"/>
      <c r="X164" s="111"/>
      <c r="Y164" s="111"/>
    </row>
    <row r="165" spans="1:25" ht="21.95" customHeight="1">
      <c r="A165" s="98">
        <v>50</v>
      </c>
      <c r="B165" s="104" t="s">
        <v>322</v>
      </c>
      <c r="C165" s="99" t="s">
        <v>259</v>
      </c>
      <c r="D165" s="100">
        <v>39372</v>
      </c>
      <c r="E165" s="99">
        <v>42238</v>
      </c>
      <c r="F165" s="99">
        <v>29420</v>
      </c>
      <c r="G165" s="99" t="str">
        <f t="shared" ca="1" si="26"/>
        <v>15 years, 7 months, 3 days</v>
      </c>
      <c r="H165" s="99" t="str">
        <f t="shared" ca="1" si="26"/>
        <v>7 years, 8 months, 29 days</v>
      </c>
      <c r="I165" s="112">
        <f>DATE(YEAR(F165)+58,MONTH(F165),DAY(F165))</f>
        <v>50604</v>
      </c>
      <c r="J165" s="99" t="s">
        <v>31</v>
      </c>
      <c r="K165" s="99" t="s">
        <v>32</v>
      </c>
      <c r="L165" s="99" t="s">
        <v>33</v>
      </c>
      <c r="M165" s="99" t="s">
        <v>323</v>
      </c>
      <c r="N165" s="99" t="s">
        <v>35</v>
      </c>
      <c r="O165" s="99" t="s">
        <v>36</v>
      </c>
      <c r="P165" s="99" t="s">
        <v>33</v>
      </c>
      <c r="Q165" s="104" t="s">
        <v>512</v>
      </c>
      <c r="R165" s="104"/>
      <c r="S165" s="104" t="s">
        <v>325</v>
      </c>
      <c r="T165" s="101">
        <v>7767959995</v>
      </c>
      <c r="U165" s="99" t="s">
        <v>223</v>
      </c>
      <c r="V165" s="126"/>
      <c r="W165" s="127"/>
      <c r="X165" s="111"/>
      <c r="Y165" s="111"/>
    </row>
    <row r="166" spans="1:25" ht="21.95" customHeight="1">
      <c r="A166" s="98">
        <v>51</v>
      </c>
      <c r="B166" s="104" t="s">
        <v>515</v>
      </c>
      <c r="C166" s="99" t="s">
        <v>259</v>
      </c>
      <c r="D166" s="100">
        <v>40892</v>
      </c>
      <c r="E166" s="99">
        <v>43298</v>
      </c>
      <c r="F166" s="99">
        <v>31576</v>
      </c>
      <c r="G166" s="99" t="str">
        <f t="shared" ca="1" si="26"/>
        <v>11 years, 5 months, 5 days</v>
      </c>
      <c r="H166" s="99" t="str">
        <f t="shared" ca="1" si="26"/>
        <v>4 years, 10 months, 3 days</v>
      </c>
      <c r="I166" s="112">
        <f>DATE(YEAR(F166)+58,MONTH(F166),DAY(F166))</f>
        <v>52761</v>
      </c>
      <c r="J166" s="99" t="s">
        <v>31</v>
      </c>
      <c r="K166" s="99" t="s">
        <v>32</v>
      </c>
      <c r="L166" s="99" t="s">
        <v>33</v>
      </c>
      <c r="M166" s="99" t="s">
        <v>516</v>
      </c>
      <c r="N166" s="99" t="s">
        <v>35</v>
      </c>
      <c r="O166" s="99" t="s">
        <v>36</v>
      </c>
      <c r="P166" s="99" t="s">
        <v>33</v>
      </c>
      <c r="Q166" s="104" t="s">
        <v>517</v>
      </c>
      <c r="R166" s="104"/>
      <c r="S166" s="104" t="s">
        <v>517</v>
      </c>
      <c r="T166" s="101">
        <v>9595451004</v>
      </c>
      <c r="U166" s="99" t="s">
        <v>368</v>
      </c>
      <c r="V166" s="126"/>
      <c r="W166" s="127"/>
      <c r="X166" s="111"/>
      <c r="Y166" s="111"/>
    </row>
    <row r="167" spans="1:25" ht="21.95" customHeight="1">
      <c r="A167" s="98">
        <v>52</v>
      </c>
      <c r="B167" s="104" t="s">
        <v>519</v>
      </c>
      <c r="C167" s="99" t="s">
        <v>520</v>
      </c>
      <c r="D167" s="100">
        <v>40287</v>
      </c>
      <c r="E167" s="99">
        <v>43009</v>
      </c>
      <c r="F167" s="99">
        <v>26129</v>
      </c>
      <c r="G167" s="99" t="str">
        <f t="shared" ca="1" si="26"/>
        <v>13 years, 1 months, 1 days</v>
      </c>
      <c r="H167" s="99" t="str">
        <f t="shared" ca="1" si="26"/>
        <v>5 years, 7 months, 19 days</v>
      </c>
      <c r="I167" s="112">
        <f>DATE(YEAR(F167)+58,MONTH(F167),DAY(F167))</f>
        <v>47314</v>
      </c>
      <c r="J167" s="99" t="s">
        <v>31</v>
      </c>
      <c r="K167" s="99" t="s">
        <v>32</v>
      </c>
      <c r="L167" s="99" t="s">
        <v>33</v>
      </c>
      <c r="M167" s="99" t="s">
        <v>521</v>
      </c>
      <c r="N167" s="99" t="s">
        <v>522</v>
      </c>
      <c r="O167" s="99" t="s">
        <v>56</v>
      </c>
      <c r="P167" s="99" t="s">
        <v>33</v>
      </c>
      <c r="Q167" s="104" t="s">
        <v>523</v>
      </c>
      <c r="R167" s="104"/>
      <c r="S167" s="104" t="s">
        <v>524</v>
      </c>
      <c r="T167" s="108">
        <v>9860077532</v>
      </c>
      <c r="U167" s="99" t="s">
        <v>453</v>
      </c>
      <c r="V167" s="126"/>
      <c r="W167" s="127"/>
      <c r="X167" s="111"/>
      <c r="Y167" s="111"/>
    </row>
    <row r="168" spans="1:25" ht="21.95" customHeight="1">
      <c r="A168" s="98">
        <v>53</v>
      </c>
      <c r="B168" s="104" t="s">
        <v>327</v>
      </c>
      <c r="C168" s="99" t="s">
        <v>328</v>
      </c>
      <c r="D168" s="100">
        <v>36843</v>
      </c>
      <c r="E168" s="99">
        <v>39874</v>
      </c>
      <c r="F168" s="99">
        <v>31131</v>
      </c>
      <c r="G168" s="99" t="str">
        <f t="shared" ca="1" si="26"/>
        <v>22 years, 6 months, 7 days</v>
      </c>
      <c r="H168" s="99" t="str">
        <f t="shared" ca="1" si="26"/>
        <v>14 years, 2 months, 18 days</v>
      </c>
      <c r="I168" s="112">
        <f t="shared" si="24"/>
        <v>52315</v>
      </c>
      <c r="J168" s="99" t="s">
        <v>31</v>
      </c>
      <c r="K168" s="99" t="s">
        <v>32</v>
      </c>
      <c r="L168" s="99" t="s">
        <v>33</v>
      </c>
      <c r="M168" s="99" t="s">
        <v>329</v>
      </c>
      <c r="N168" s="99" t="s">
        <v>330</v>
      </c>
      <c r="O168" s="99" t="s">
        <v>93</v>
      </c>
      <c r="P168" s="99" t="s">
        <v>33</v>
      </c>
      <c r="Q168" s="104" t="s">
        <v>525</v>
      </c>
      <c r="R168" s="104"/>
      <c r="S168" s="104" t="s">
        <v>332</v>
      </c>
      <c r="T168" s="101">
        <v>9766731151</v>
      </c>
      <c r="U168" s="99" t="s">
        <v>333</v>
      </c>
      <c r="V168" s="126"/>
      <c r="W168" s="127"/>
      <c r="X168" s="111"/>
      <c r="Y168" s="111"/>
    </row>
    <row r="169" spans="1:25" ht="21.95" customHeight="1">
      <c r="A169" s="98">
        <v>54</v>
      </c>
      <c r="B169" s="104" t="s">
        <v>334</v>
      </c>
      <c r="C169" s="99" t="s">
        <v>328</v>
      </c>
      <c r="D169" s="100">
        <v>40234</v>
      </c>
      <c r="E169" s="99">
        <v>40234</v>
      </c>
      <c r="F169" s="99">
        <v>29001</v>
      </c>
      <c r="G169" s="99" t="str">
        <f t="shared" ca="1" si="26"/>
        <v>13 years, 2 months, 26 days</v>
      </c>
      <c r="H169" s="99" t="str">
        <f t="shared" ca="1" si="26"/>
        <v>13 years, 2 months, 26 days</v>
      </c>
      <c r="I169" s="112">
        <f t="shared" si="24"/>
        <v>50186</v>
      </c>
      <c r="J169" s="99" t="s">
        <v>31</v>
      </c>
      <c r="K169" s="99" t="s">
        <v>32</v>
      </c>
      <c r="L169" s="99" t="s">
        <v>33</v>
      </c>
      <c r="M169" s="99" t="s">
        <v>181</v>
      </c>
      <c r="N169" s="99" t="s">
        <v>35</v>
      </c>
      <c r="O169" s="99" t="s">
        <v>36</v>
      </c>
      <c r="P169" s="99" t="s">
        <v>33</v>
      </c>
      <c r="Q169" s="104" t="s">
        <v>527</v>
      </c>
      <c r="R169" s="104"/>
      <c r="S169" s="104" t="s">
        <v>336</v>
      </c>
      <c r="T169" s="101">
        <v>8237418888</v>
      </c>
      <c r="U169" s="99" t="s">
        <v>337</v>
      </c>
      <c r="V169" s="126"/>
      <c r="W169" s="127"/>
      <c r="X169" s="111"/>
      <c r="Y169" s="111"/>
    </row>
    <row r="170" spans="1:25" ht="21.95" customHeight="1">
      <c r="A170" s="98">
        <v>55</v>
      </c>
      <c r="B170" s="104" t="s">
        <v>338</v>
      </c>
      <c r="C170" s="99" t="s">
        <v>328</v>
      </c>
      <c r="D170" s="100">
        <v>40479</v>
      </c>
      <c r="E170" s="99">
        <v>40479</v>
      </c>
      <c r="F170" s="99">
        <v>29747</v>
      </c>
      <c r="G170" s="99" t="str">
        <f t="shared" ca="1" si="26"/>
        <v>12 years, 6 months, 23 days</v>
      </c>
      <c r="H170" s="99" t="str">
        <f t="shared" ca="1" si="26"/>
        <v>12 years, 6 months, 23 days</v>
      </c>
      <c r="I170" s="112">
        <f t="shared" si="24"/>
        <v>50931</v>
      </c>
      <c r="J170" s="99" t="s">
        <v>31</v>
      </c>
      <c r="K170" s="99" t="s">
        <v>32</v>
      </c>
      <c r="L170" s="99" t="s">
        <v>33</v>
      </c>
      <c r="M170" s="99" t="s">
        <v>339</v>
      </c>
      <c r="N170" s="99" t="s">
        <v>35</v>
      </c>
      <c r="O170" s="99" t="s">
        <v>36</v>
      </c>
      <c r="P170" s="99" t="s">
        <v>33</v>
      </c>
      <c r="Q170" s="104" t="s">
        <v>340</v>
      </c>
      <c r="R170" s="104"/>
      <c r="S170" s="104" t="s">
        <v>341</v>
      </c>
      <c r="T170" s="101">
        <v>9730676272</v>
      </c>
      <c r="U170" s="99" t="s">
        <v>342</v>
      </c>
      <c r="V170" s="126"/>
      <c r="W170" s="127"/>
      <c r="X170" s="111"/>
      <c r="Y170" s="111"/>
    </row>
    <row r="171" spans="1:25" ht="21.95" customHeight="1">
      <c r="A171" s="98">
        <v>56</v>
      </c>
      <c r="B171" s="104" t="s">
        <v>343</v>
      </c>
      <c r="C171" s="99" t="s">
        <v>328</v>
      </c>
      <c r="D171" s="100">
        <v>38880</v>
      </c>
      <c r="E171" s="99">
        <v>40500</v>
      </c>
      <c r="F171" s="99">
        <v>28950</v>
      </c>
      <c r="G171" s="99" t="str">
        <f t="shared" ca="1" si="26"/>
        <v>16 years, 11 months, 8 days</v>
      </c>
      <c r="H171" s="99" t="str">
        <f t="shared" ca="1" si="26"/>
        <v>12 years, 6 months, 2 days</v>
      </c>
      <c r="I171" s="112">
        <f t="shared" si="24"/>
        <v>50135</v>
      </c>
      <c r="J171" s="99" t="s">
        <v>31</v>
      </c>
      <c r="K171" s="99" t="s">
        <v>32</v>
      </c>
      <c r="L171" s="99" t="s">
        <v>33</v>
      </c>
      <c r="M171" s="99" t="s">
        <v>83</v>
      </c>
      <c r="N171" s="99" t="s">
        <v>35</v>
      </c>
      <c r="O171" s="99" t="s">
        <v>36</v>
      </c>
      <c r="P171" s="99" t="s">
        <v>33</v>
      </c>
      <c r="Q171" s="104" t="s">
        <v>344</v>
      </c>
      <c r="R171" s="104"/>
      <c r="S171" s="104" t="s">
        <v>344</v>
      </c>
      <c r="T171" s="101">
        <v>8308318192</v>
      </c>
      <c r="U171" s="99" t="s">
        <v>345</v>
      </c>
      <c r="V171" s="126"/>
      <c r="W171" s="127"/>
      <c r="X171" s="111"/>
      <c r="Y171" s="111"/>
    </row>
    <row r="172" spans="1:25" ht="21.95" customHeight="1">
      <c r="A172" s="98">
        <v>57</v>
      </c>
      <c r="B172" s="104" t="s">
        <v>346</v>
      </c>
      <c r="C172" s="99" t="s">
        <v>328</v>
      </c>
      <c r="D172" s="100">
        <v>41162</v>
      </c>
      <c r="E172" s="99">
        <v>41162</v>
      </c>
      <c r="F172" s="99">
        <v>28288</v>
      </c>
      <c r="G172" s="99" t="str">
        <f t="shared" ca="1" si="26"/>
        <v>10 years, 8 months, 10 days</v>
      </c>
      <c r="H172" s="99" t="str">
        <f t="shared" ca="1" si="26"/>
        <v>10 years, 8 months, 10 days</v>
      </c>
      <c r="I172" s="112">
        <f t="shared" si="24"/>
        <v>49472</v>
      </c>
      <c r="J172" s="99" t="s">
        <v>178</v>
      </c>
      <c r="K172" s="112" t="s">
        <v>179</v>
      </c>
      <c r="L172" s="99" t="s">
        <v>180</v>
      </c>
      <c r="M172" s="99" t="s">
        <v>347</v>
      </c>
      <c r="N172" s="99" t="s">
        <v>35</v>
      </c>
      <c r="O172" s="99" t="s">
        <v>36</v>
      </c>
      <c r="P172" s="99" t="s">
        <v>180</v>
      </c>
      <c r="Q172" s="104" t="s">
        <v>348</v>
      </c>
      <c r="R172" s="104"/>
      <c r="S172" s="104" t="s">
        <v>348</v>
      </c>
      <c r="T172" s="101">
        <v>8805815610</v>
      </c>
      <c r="U172" s="99" t="s">
        <v>349</v>
      </c>
      <c r="V172" s="126"/>
      <c r="W172" s="127"/>
      <c r="X172" s="111"/>
      <c r="Y172" s="111"/>
    </row>
    <row r="173" spans="1:25" ht="21.95" customHeight="1">
      <c r="A173" s="98">
        <v>58</v>
      </c>
      <c r="B173" s="104" t="s">
        <v>354</v>
      </c>
      <c r="C173" s="99" t="s">
        <v>328</v>
      </c>
      <c r="D173" s="100">
        <v>39273</v>
      </c>
      <c r="E173" s="99">
        <v>41902</v>
      </c>
      <c r="F173" s="99">
        <v>29567</v>
      </c>
      <c r="G173" s="99" t="str">
        <f t="shared" ca="1" si="26"/>
        <v>15 years, 10 months, 10 days</v>
      </c>
      <c r="H173" s="99" t="str">
        <f t="shared" ca="1" si="26"/>
        <v>8 years, 8 months, 0 days</v>
      </c>
      <c r="I173" s="112">
        <f>DATE(YEAR(F173)+58,MONTH(F173),DAY(F173))</f>
        <v>50751</v>
      </c>
      <c r="J173" s="99" t="s">
        <v>31</v>
      </c>
      <c r="K173" s="99" t="s">
        <v>32</v>
      </c>
      <c r="L173" s="99" t="s">
        <v>33</v>
      </c>
      <c r="M173" s="99" t="s">
        <v>83</v>
      </c>
      <c r="N173" s="99" t="s">
        <v>35</v>
      </c>
      <c r="O173" s="99" t="s">
        <v>36</v>
      </c>
      <c r="P173" s="99" t="s">
        <v>33</v>
      </c>
      <c r="Q173" s="104" t="s">
        <v>288</v>
      </c>
      <c r="R173" s="104"/>
      <c r="S173" s="104" t="s">
        <v>289</v>
      </c>
      <c r="T173" s="101">
        <v>9860121280</v>
      </c>
      <c r="U173" s="99" t="s">
        <v>355</v>
      </c>
      <c r="V173" s="126"/>
      <c r="W173" s="127"/>
      <c r="X173" s="111"/>
      <c r="Y173" s="111"/>
    </row>
    <row r="174" spans="1:25" ht="21.95" customHeight="1">
      <c r="A174" s="98">
        <v>59</v>
      </c>
      <c r="B174" s="104" t="s">
        <v>356</v>
      </c>
      <c r="C174" s="99" t="s">
        <v>328</v>
      </c>
      <c r="D174" s="100">
        <v>39041</v>
      </c>
      <c r="E174" s="99">
        <v>42522</v>
      </c>
      <c r="F174" s="99">
        <v>27417</v>
      </c>
      <c r="G174" s="99" t="str">
        <f ca="1">DATEDIF(D174,TODAY(),"y") &amp; " years, " &amp; DATEDIF(D174,TODAY(),"ym") &amp; " months, " &amp; DATEDIF(D174,TODAY(),"md") &amp; " days"</f>
        <v>16 years, 6 months, 0 days</v>
      </c>
      <c r="H174" s="99" t="str">
        <f ca="1">DATEDIF(E174,TODAY(),"y") &amp; " years, " &amp; DATEDIF(E174,TODAY(),"ym") &amp; " months, " &amp; DATEDIF(E174,TODAY(),"md") &amp; " days"</f>
        <v>6 years, 11 months, 19 days</v>
      </c>
      <c r="I174" s="112">
        <f>DATE(YEAR(F174)+58,MONTH(F174),DAY(F174))</f>
        <v>48602</v>
      </c>
      <c r="J174" s="99" t="s">
        <v>31</v>
      </c>
      <c r="K174" s="99" t="s">
        <v>32</v>
      </c>
      <c r="L174" s="99" t="s">
        <v>32</v>
      </c>
      <c r="M174" s="99" t="s">
        <v>260</v>
      </c>
      <c r="N174" s="99" t="s">
        <v>35</v>
      </c>
      <c r="O174" s="99" t="s">
        <v>36</v>
      </c>
      <c r="P174" s="99" t="s">
        <v>192</v>
      </c>
      <c r="Q174" s="119" t="s">
        <v>357</v>
      </c>
      <c r="R174" s="119"/>
      <c r="S174" s="104" t="s">
        <v>358</v>
      </c>
      <c r="T174" s="101">
        <v>9049905052</v>
      </c>
      <c r="U174" s="99" t="s">
        <v>96</v>
      </c>
      <c r="V174" s="126"/>
      <c r="W174" s="127"/>
      <c r="X174" s="111"/>
      <c r="Y174" s="111"/>
    </row>
    <row r="175" spans="1:25" ht="21.95" customHeight="1">
      <c r="A175" s="98">
        <v>60</v>
      </c>
      <c r="B175" s="104" t="s">
        <v>359</v>
      </c>
      <c r="C175" s="99" t="s">
        <v>360</v>
      </c>
      <c r="D175" s="100">
        <v>40380</v>
      </c>
      <c r="E175" s="99">
        <v>41901</v>
      </c>
      <c r="F175" s="99">
        <v>30523</v>
      </c>
      <c r="G175" s="99" t="str">
        <f t="shared" ca="1" si="26"/>
        <v>12 years, 9 months, 30 days</v>
      </c>
      <c r="H175" s="99" t="str">
        <f t="shared" ca="1" si="26"/>
        <v>8 years, 8 months, 1 days</v>
      </c>
      <c r="I175" s="112">
        <f>DATE(YEAR(F175)+58,MONTH(F175),DAY(F175))</f>
        <v>51708</v>
      </c>
      <c r="J175" s="99" t="s">
        <v>31</v>
      </c>
      <c r="K175" s="99" t="s">
        <v>32</v>
      </c>
      <c r="L175" s="99" t="s">
        <v>33</v>
      </c>
      <c r="M175" s="99" t="s">
        <v>361</v>
      </c>
      <c r="N175" s="99" t="s">
        <v>35</v>
      </c>
      <c r="O175" s="99" t="s">
        <v>36</v>
      </c>
      <c r="P175" s="99"/>
      <c r="Q175" s="104" t="s">
        <v>362</v>
      </c>
      <c r="R175" s="104"/>
      <c r="S175" s="104" t="s">
        <v>362</v>
      </c>
      <c r="T175" s="101">
        <v>9860726198</v>
      </c>
      <c r="U175" s="99" t="s">
        <v>110</v>
      </c>
      <c r="V175" s="126"/>
      <c r="W175" s="127"/>
      <c r="X175" s="111"/>
      <c r="Y175" s="111"/>
    </row>
    <row r="176" spans="1:25" ht="21.95" customHeight="1">
      <c r="A176" s="98">
        <v>61</v>
      </c>
      <c r="B176" s="110" t="s">
        <v>588</v>
      </c>
      <c r="C176" s="99" t="s">
        <v>360</v>
      </c>
      <c r="D176" s="100">
        <v>39022</v>
      </c>
      <c r="E176" s="99">
        <v>42066</v>
      </c>
      <c r="F176" s="99">
        <v>31929</v>
      </c>
      <c r="G176" s="99" t="str">
        <f ca="1">DATEDIF(D176,TODAY(),"y") &amp; " years, " &amp; DATEDIF(D176,TODAY(),"ym") &amp; " months, " &amp; DATEDIF(D176,TODAY(),"md") &amp; " days"</f>
        <v>16 years, 6 months, 19 days</v>
      </c>
      <c r="H176" s="99" t="str">
        <f ca="1">DATEDIF(E176,TODAY(),"y") &amp; " years, " &amp; DATEDIF(E176,TODAY(),"ym") &amp; " months, " &amp; DATEDIF(E176,TODAY(),"md") &amp; " days"</f>
        <v>8 years, 2 months, 17 days</v>
      </c>
      <c r="I176" s="112">
        <f>DATE(YEAR(F176)+58,MONTH(F176),DAY(F176))</f>
        <v>53114</v>
      </c>
      <c r="J176" s="99" t="s">
        <v>31</v>
      </c>
      <c r="K176" s="99" t="s">
        <v>32</v>
      </c>
      <c r="L176" s="99" t="s">
        <v>33</v>
      </c>
      <c r="M176" s="99" t="s">
        <v>364</v>
      </c>
      <c r="N176" s="99" t="s">
        <v>365</v>
      </c>
      <c r="O176" s="99" t="s">
        <v>129</v>
      </c>
      <c r="P176" s="99" t="s">
        <v>192</v>
      </c>
      <c r="Q176" s="104" t="s">
        <v>362</v>
      </c>
      <c r="R176" s="104"/>
      <c r="S176" s="104" t="s">
        <v>362</v>
      </c>
      <c r="T176" s="101">
        <v>8180911053</v>
      </c>
      <c r="U176" s="99" t="s">
        <v>110</v>
      </c>
      <c r="V176" s="126"/>
      <c r="W176" s="127"/>
      <c r="X176" s="111"/>
      <c r="Y176" s="111"/>
    </row>
    <row r="177" spans="1:25" ht="21.95" customHeight="1">
      <c r="A177" s="139" t="s">
        <v>674</v>
      </c>
      <c r="B177" s="139"/>
      <c r="C177" s="139"/>
      <c r="D177" s="139"/>
      <c r="E177" s="139"/>
      <c r="F177" s="139"/>
      <c r="G177" s="139"/>
      <c r="H177" s="139"/>
      <c r="I177" s="139"/>
      <c r="J177" s="139"/>
      <c r="K177" s="139"/>
      <c r="L177" s="139"/>
      <c r="M177" s="139"/>
      <c r="N177" s="139"/>
      <c r="O177" s="139"/>
      <c r="P177" s="139"/>
      <c r="Q177" s="139"/>
      <c r="R177" s="139"/>
      <c r="S177" s="139"/>
      <c r="T177" s="139"/>
      <c r="U177" s="126"/>
      <c r="V177" s="126"/>
      <c r="W177" s="127"/>
      <c r="X177" s="111"/>
      <c r="Y177" s="111"/>
    </row>
    <row r="178" spans="1:25" ht="31.5" customHeight="1">
      <c r="A178" s="132" t="s">
        <v>0</v>
      </c>
      <c r="B178" s="133" t="s">
        <v>1</v>
      </c>
      <c r="C178" s="133" t="s">
        <v>2</v>
      </c>
      <c r="D178" s="134" t="s">
        <v>3</v>
      </c>
      <c r="E178" s="133" t="s">
        <v>4</v>
      </c>
      <c r="F178" s="133" t="s">
        <v>5</v>
      </c>
      <c r="G178" s="133" t="s">
        <v>6</v>
      </c>
      <c r="H178" s="133" t="s">
        <v>7</v>
      </c>
      <c r="I178" s="133" t="s">
        <v>8</v>
      </c>
      <c r="J178" s="133" t="s">
        <v>9</v>
      </c>
      <c r="K178" s="133" t="s">
        <v>9</v>
      </c>
      <c r="L178" s="133" t="s">
        <v>9</v>
      </c>
      <c r="M178" s="133" t="s">
        <v>10</v>
      </c>
      <c r="N178" s="133" t="s">
        <v>11</v>
      </c>
      <c r="O178" s="133" t="s">
        <v>12</v>
      </c>
      <c r="P178" s="133" t="s">
        <v>9</v>
      </c>
      <c r="Q178" s="133" t="s">
        <v>13</v>
      </c>
      <c r="R178" s="145" t="s">
        <v>14</v>
      </c>
      <c r="S178" s="135" t="s">
        <v>15</v>
      </c>
      <c r="T178" s="133" t="s">
        <v>16</v>
      </c>
      <c r="U178" s="126"/>
      <c r="V178" s="126"/>
      <c r="W178" s="127"/>
      <c r="X178" s="111"/>
      <c r="Y178" s="111"/>
    </row>
    <row r="179" spans="1:25" ht="21.95" customHeight="1">
      <c r="A179" s="98">
        <v>1</v>
      </c>
      <c r="B179" s="104" t="s">
        <v>29</v>
      </c>
      <c r="C179" s="99" t="s">
        <v>30</v>
      </c>
      <c r="D179" s="100">
        <v>37076</v>
      </c>
      <c r="E179" s="99">
        <v>37076</v>
      </c>
      <c r="F179" s="99">
        <v>28648</v>
      </c>
      <c r="G179" s="99" t="str">
        <f t="shared" ref="G179:H207" ca="1" si="27">DATEDIF(D179,TODAY(),"y") &amp; " years, " &amp; DATEDIF(D179,TODAY(),"ym") &amp; " months, " &amp; DATEDIF(D179,TODAY(),"md") &amp; " days"</f>
        <v>21 years, 10 months, 16 days</v>
      </c>
      <c r="H179" s="99" t="str">
        <f t="shared" ca="1" si="27"/>
        <v>21 years, 10 months, 16 days</v>
      </c>
      <c r="I179" s="112">
        <f t="shared" ref="I179:I235" si="28">DATE(YEAR(F179)+58,MONTH(F179),DAY(F179))</f>
        <v>49833</v>
      </c>
      <c r="J179" s="99" t="s">
        <v>31</v>
      </c>
      <c r="K179" s="99" t="s">
        <v>32</v>
      </c>
      <c r="L179" s="99" t="s">
        <v>33</v>
      </c>
      <c r="M179" s="99" t="s">
        <v>34</v>
      </c>
      <c r="N179" s="99" t="s">
        <v>35</v>
      </c>
      <c r="O179" s="99" t="s">
        <v>36</v>
      </c>
      <c r="P179" s="99" t="s">
        <v>33</v>
      </c>
      <c r="Q179" s="104" t="s">
        <v>37</v>
      </c>
      <c r="R179" s="104" t="s">
        <v>38</v>
      </c>
      <c r="S179" s="101">
        <v>9850644064</v>
      </c>
      <c r="T179" s="99" t="s">
        <v>39</v>
      </c>
      <c r="U179" s="126"/>
      <c r="V179" s="126"/>
      <c r="W179" s="127"/>
      <c r="X179" s="111"/>
      <c r="Y179" s="111"/>
    </row>
    <row r="180" spans="1:25" ht="21.95" customHeight="1">
      <c r="A180" s="98">
        <v>2</v>
      </c>
      <c r="B180" s="104" t="s">
        <v>43</v>
      </c>
      <c r="C180" s="99" t="s">
        <v>44</v>
      </c>
      <c r="D180" s="100" t="s">
        <v>384</v>
      </c>
      <c r="E180" s="99">
        <v>40458</v>
      </c>
      <c r="F180" s="99">
        <v>26085</v>
      </c>
      <c r="G180" s="99" t="e">
        <f t="shared" ca="1" si="27"/>
        <v>#VALUE!</v>
      </c>
      <c r="H180" s="99" t="str">
        <f ca="1">DATEDIF(E180,TODAY(),"y") &amp; " years, " &amp; DATEDIF(E180,TODAY(),"ym") &amp; " months, " &amp; DATEDIF(E180,TODAY(),"md") &amp; " days"</f>
        <v>12 years, 7 months, 13 days</v>
      </c>
      <c r="I180" s="112">
        <f>DATE(YEAR(F180)+58,MONTH(F180),DAY(F180))</f>
        <v>47270</v>
      </c>
      <c r="J180" s="99" t="s">
        <v>31</v>
      </c>
      <c r="K180" s="99" t="s">
        <v>32</v>
      </c>
      <c r="L180" s="99" t="s">
        <v>33</v>
      </c>
      <c r="M180" s="99" t="s">
        <v>46</v>
      </c>
      <c r="N180" s="99" t="s">
        <v>35</v>
      </c>
      <c r="O180" s="99" t="s">
        <v>36</v>
      </c>
      <c r="P180" s="99" t="s">
        <v>47</v>
      </c>
      <c r="Q180" s="104" t="s">
        <v>48</v>
      </c>
      <c r="R180" s="104" t="s">
        <v>49</v>
      </c>
      <c r="S180" s="101">
        <v>9850989001</v>
      </c>
      <c r="T180" s="99" t="s">
        <v>50</v>
      </c>
      <c r="U180" s="126"/>
      <c r="V180" s="126"/>
      <c r="W180" s="127"/>
      <c r="X180" s="111"/>
      <c r="Y180" s="111"/>
    </row>
    <row r="181" spans="1:25" ht="21.95" customHeight="1">
      <c r="A181" s="98">
        <v>3</v>
      </c>
      <c r="B181" s="104" t="s">
        <v>300</v>
      </c>
      <c r="C181" s="99" t="s">
        <v>44</v>
      </c>
      <c r="D181" s="114">
        <v>39468</v>
      </c>
      <c r="E181" s="99">
        <v>39417</v>
      </c>
      <c r="F181" s="99">
        <v>30931</v>
      </c>
      <c r="G181" s="99" t="str">
        <f t="shared" ca="1" si="27"/>
        <v>15 years, 3 months, 30 days</v>
      </c>
      <c r="H181" s="99" t="str">
        <f ca="1">DATEDIF(E181,TODAY(),"y") &amp; " years, " &amp; DATEDIF(E181,TODAY(),"ym") &amp; " months, " &amp; DATEDIF(E181,TODAY(),"md") &amp; " days"</f>
        <v>15 years, 5 months, 19 days</v>
      </c>
      <c r="I181" s="112">
        <f>DATE(YEAR(F181)+58,MONTH(F181),DAY(F181))</f>
        <v>52115</v>
      </c>
      <c r="J181" s="99" t="s">
        <v>31</v>
      </c>
      <c r="K181" s="99" t="s">
        <v>32</v>
      </c>
      <c r="L181" s="99" t="s">
        <v>33</v>
      </c>
      <c r="M181" s="99" t="s">
        <v>301</v>
      </c>
      <c r="N181" s="99" t="s">
        <v>35</v>
      </c>
      <c r="O181" s="99" t="s">
        <v>36</v>
      </c>
      <c r="P181" s="99" t="s">
        <v>33</v>
      </c>
      <c r="Q181" s="104" t="s">
        <v>302</v>
      </c>
      <c r="R181" s="104" t="s">
        <v>303</v>
      </c>
      <c r="S181" s="101">
        <v>7507155551</v>
      </c>
      <c r="T181" s="99" t="s">
        <v>304</v>
      </c>
      <c r="U181" s="126"/>
      <c r="V181" s="126"/>
      <c r="W181" s="127"/>
      <c r="X181" s="111"/>
      <c r="Y181" s="111"/>
    </row>
    <row r="182" spans="1:25" ht="21.95" customHeight="1">
      <c r="A182" s="98">
        <v>4</v>
      </c>
      <c r="B182" s="104" t="s">
        <v>390</v>
      </c>
      <c r="C182" s="99" t="s">
        <v>53</v>
      </c>
      <c r="D182" s="100">
        <v>40148</v>
      </c>
      <c r="E182" s="99">
        <v>40750</v>
      </c>
      <c r="F182" s="99">
        <v>31599</v>
      </c>
      <c r="G182" s="99" t="str">
        <f t="shared" ca="1" si="27"/>
        <v>13 years, 5 months, 19 days</v>
      </c>
      <c r="H182" s="99" t="str">
        <f t="shared" ca="1" si="27"/>
        <v>11 years, 9 months, 25 days</v>
      </c>
      <c r="I182" s="112">
        <f t="shared" si="28"/>
        <v>52784</v>
      </c>
      <c r="J182" s="99" t="s">
        <v>31</v>
      </c>
      <c r="K182" s="99" t="s">
        <v>32</v>
      </c>
      <c r="L182" s="99" t="s">
        <v>33</v>
      </c>
      <c r="M182" s="99" t="s">
        <v>54</v>
      </c>
      <c r="N182" s="99" t="s">
        <v>55</v>
      </c>
      <c r="O182" s="112" t="s">
        <v>56</v>
      </c>
      <c r="P182" s="99" t="s">
        <v>33</v>
      </c>
      <c r="Q182" s="104" t="s">
        <v>57</v>
      </c>
      <c r="R182" s="104" t="s">
        <v>58</v>
      </c>
      <c r="S182" s="101">
        <v>8888446667</v>
      </c>
      <c r="T182" s="99" t="s">
        <v>59</v>
      </c>
      <c r="U182" s="126"/>
      <c r="V182" s="126"/>
      <c r="W182" s="127"/>
      <c r="X182" s="111"/>
      <c r="Y182" s="111"/>
    </row>
    <row r="183" spans="1:25" ht="21.95" customHeight="1">
      <c r="A183" s="98">
        <v>5</v>
      </c>
      <c r="B183" s="104" t="s">
        <v>392</v>
      </c>
      <c r="C183" s="99" t="s">
        <v>62</v>
      </c>
      <c r="D183" s="100">
        <v>34182</v>
      </c>
      <c r="E183" s="99">
        <v>37058</v>
      </c>
      <c r="F183" s="99">
        <v>24972</v>
      </c>
      <c r="G183" s="99" t="str">
        <f ca="1">DATEDIF(D183,TODAY(),"y") &amp; " years, " &amp; DATEDIF(D183,TODAY(),"ym") &amp; " months, " &amp; DATEDIF(D183,TODAY(),"md") &amp; " days"</f>
        <v>29 years, 9 months, 19 days</v>
      </c>
      <c r="H183" s="99" t="str">
        <f ca="1">DATEDIF(E183,TODAY(),"y") &amp; " years, " &amp; DATEDIF(E183,TODAY(),"ym") &amp; " months, " &amp; DATEDIF(E183,TODAY(),"md") &amp; " days"</f>
        <v>21 years, 11 months, 4 days</v>
      </c>
      <c r="I183" s="112">
        <f>DATE(YEAR(F183)+58,MONTH(F183),DAY(F183))</f>
        <v>46156</v>
      </c>
      <c r="J183" s="99" t="s">
        <v>31</v>
      </c>
      <c r="K183" s="99" t="s">
        <v>32</v>
      </c>
      <c r="L183" s="99" t="s">
        <v>33</v>
      </c>
      <c r="M183" s="99" t="s">
        <v>63</v>
      </c>
      <c r="N183" s="99" t="s">
        <v>64</v>
      </c>
      <c r="O183" s="99" t="s">
        <v>36</v>
      </c>
      <c r="P183" s="99" t="s">
        <v>33</v>
      </c>
      <c r="Q183" s="104" t="s">
        <v>393</v>
      </c>
      <c r="R183" s="104" t="s">
        <v>66</v>
      </c>
      <c r="S183" s="101">
        <v>9764166701</v>
      </c>
      <c r="T183" s="99" t="s">
        <v>67</v>
      </c>
      <c r="U183" s="126"/>
      <c r="V183" s="126"/>
      <c r="W183" s="127"/>
      <c r="X183" s="111"/>
      <c r="Y183" s="111"/>
    </row>
    <row r="184" spans="1:25" ht="21.95" customHeight="1">
      <c r="A184" s="98">
        <v>6</v>
      </c>
      <c r="B184" s="104" t="s">
        <v>78</v>
      </c>
      <c r="C184" s="99" t="s">
        <v>70</v>
      </c>
      <c r="D184" s="100">
        <v>34585</v>
      </c>
      <c r="E184" s="99">
        <v>37058</v>
      </c>
      <c r="F184" s="99">
        <v>27181</v>
      </c>
      <c r="G184" s="99" t="str">
        <f t="shared" ca="1" si="27"/>
        <v>28 years, 8 months, 12 days</v>
      </c>
      <c r="H184" s="99" t="str">
        <f t="shared" ca="1" si="27"/>
        <v>21 years, 11 months, 4 days</v>
      </c>
      <c r="I184" s="112">
        <f t="shared" si="28"/>
        <v>48366</v>
      </c>
      <c r="J184" s="99" t="s">
        <v>31</v>
      </c>
      <c r="K184" s="99" t="s">
        <v>32</v>
      </c>
      <c r="L184" s="99" t="s">
        <v>33</v>
      </c>
      <c r="M184" s="99" t="s">
        <v>79</v>
      </c>
      <c r="N184" s="99" t="s">
        <v>35</v>
      </c>
      <c r="O184" s="99" t="s">
        <v>36</v>
      </c>
      <c r="P184" s="99" t="s">
        <v>33</v>
      </c>
      <c r="Q184" s="104" t="s">
        <v>80</v>
      </c>
      <c r="R184" s="104" t="s">
        <v>81</v>
      </c>
      <c r="S184" s="101">
        <v>9822208565</v>
      </c>
      <c r="T184" s="99" t="s">
        <v>82</v>
      </c>
      <c r="U184" s="126"/>
      <c r="V184" s="126"/>
      <c r="W184" s="127"/>
      <c r="X184" s="111"/>
      <c r="Y184" s="111"/>
    </row>
    <row r="185" spans="1:25" ht="21.95" customHeight="1">
      <c r="A185" s="98">
        <v>7</v>
      </c>
      <c r="B185" s="104" t="s">
        <v>317</v>
      </c>
      <c r="C185" s="99" t="s">
        <v>400</v>
      </c>
      <c r="D185" s="100">
        <v>36586</v>
      </c>
      <c r="E185" s="99">
        <v>41443</v>
      </c>
      <c r="F185" s="99">
        <v>25421</v>
      </c>
      <c r="G185" s="99" t="str">
        <f ca="1">DATEDIF(D185,TODAY(),"y") &amp; " years, " &amp; DATEDIF(D185,TODAY(),"ym") &amp; " months, " &amp; DATEDIF(D185,TODAY(),"md") &amp; " days"</f>
        <v>23 years, 2 months, 19 days</v>
      </c>
      <c r="H185" s="99" t="str">
        <f ca="1">DATEDIF(E185,TODAY(),"y") &amp; " years, " &amp; DATEDIF(E185,TODAY(),"ym") &amp; " months, " &amp; DATEDIF(E185,TODAY(),"md") &amp; " days"</f>
        <v>9 years, 11 months, 2 days</v>
      </c>
      <c r="I185" s="112">
        <f>DATE(YEAR(F185)+58,MONTH(F185),DAY(F185))</f>
        <v>46605</v>
      </c>
      <c r="J185" s="99" t="s">
        <v>31</v>
      </c>
      <c r="K185" s="99" t="s">
        <v>32</v>
      </c>
      <c r="L185" s="99" t="s">
        <v>33</v>
      </c>
      <c r="M185" s="99" t="s">
        <v>401</v>
      </c>
      <c r="N185" s="99" t="s">
        <v>35</v>
      </c>
      <c r="O185" s="99" t="s">
        <v>36</v>
      </c>
      <c r="P185" s="99" t="s">
        <v>33</v>
      </c>
      <c r="Q185" s="104" t="s">
        <v>402</v>
      </c>
      <c r="R185" s="104" t="s">
        <v>320</v>
      </c>
      <c r="S185" s="101">
        <v>9422432459</v>
      </c>
      <c r="T185" s="99" t="s">
        <v>321</v>
      </c>
      <c r="U185" s="126"/>
      <c r="V185" s="126"/>
      <c r="W185" s="127"/>
      <c r="X185" s="111"/>
      <c r="Y185" s="111"/>
    </row>
    <row r="186" spans="1:25" ht="21.95" customHeight="1">
      <c r="A186" s="98">
        <v>8</v>
      </c>
      <c r="B186" s="104" t="s">
        <v>86</v>
      </c>
      <c r="C186" s="99" t="s">
        <v>87</v>
      </c>
      <c r="D186" s="100">
        <v>32851</v>
      </c>
      <c r="E186" s="99">
        <v>37068</v>
      </c>
      <c r="F186" s="99">
        <v>24990</v>
      </c>
      <c r="G186" s="99" t="str">
        <f t="shared" ca="1" si="27"/>
        <v>33 years, 5 months, 11 days</v>
      </c>
      <c r="H186" s="99" t="str">
        <f t="shared" ca="1" si="27"/>
        <v>21 years, 10 months, 25 days</v>
      </c>
      <c r="I186" s="112">
        <f t="shared" si="28"/>
        <v>46174</v>
      </c>
      <c r="J186" s="99" t="s">
        <v>31</v>
      </c>
      <c r="K186" s="99" t="s">
        <v>32</v>
      </c>
      <c r="L186" s="99" t="s">
        <v>33</v>
      </c>
      <c r="M186" s="99" t="s">
        <v>83</v>
      </c>
      <c r="N186" s="99" t="s">
        <v>35</v>
      </c>
      <c r="O186" s="99" t="s">
        <v>36</v>
      </c>
      <c r="P186" s="99" t="s">
        <v>33</v>
      </c>
      <c r="Q186" s="104" t="s">
        <v>88</v>
      </c>
      <c r="R186" s="104" t="s">
        <v>89</v>
      </c>
      <c r="S186" s="101">
        <v>9766197179</v>
      </c>
      <c r="T186" s="99" t="s">
        <v>90</v>
      </c>
      <c r="U186" s="126"/>
      <c r="V186" s="126"/>
      <c r="W186" s="127"/>
      <c r="X186" s="111"/>
      <c r="Y186" s="111"/>
    </row>
    <row r="187" spans="1:25" ht="21.95" customHeight="1">
      <c r="A187" s="98">
        <v>9</v>
      </c>
      <c r="B187" s="104" t="s">
        <v>91</v>
      </c>
      <c r="C187" s="99" t="s">
        <v>87</v>
      </c>
      <c r="D187" s="100">
        <v>37480</v>
      </c>
      <c r="E187" s="99">
        <v>38741</v>
      </c>
      <c r="F187" s="99">
        <v>28138</v>
      </c>
      <c r="G187" s="99" t="str">
        <f t="shared" ca="1" si="27"/>
        <v>20 years, 9 months, 8 days</v>
      </c>
      <c r="H187" s="99" t="str">
        <f t="shared" ca="1" si="27"/>
        <v>17 years, 3 months, 27 days</v>
      </c>
      <c r="I187" s="112">
        <f t="shared" si="28"/>
        <v>49322</v>
      </c>
      <c r="J187" s="99" t="s">
        <v>31</v>
      </c>
      <c r="K187" s="99" t="s">
        <v>32</v>
      </c>
      <c r="L187" s="99" t="s">
        <v>33</v>
      </c>
      <c r="M187" s="99" t="s">
        <v>79</v>
      </c>
      <c r="N187" s="99" t="s">
        <v>92</v>
      </c>
      <c r="O187" s="99" t="s">
        <v>93</v>
      </c>
      <c r="P187" s="99" t="s">
        <v>33</v>
      </c>
      <c r="Q187" s="104" t="s">
        <v>94</v>
      </c>
      <c r="R187" s="104" t="s">
        <v>95</v>
      </c>
      <c r="S187" s="101">
        <v>9860797041</v>
      </c>
      <c r="T187" s="99" t="s">
        <v>96</v>
      </c>
      <c r="U187" s="126"/>
      <c r="V187" s="126"/>
      <c r="W187" s="127"/>
      <c r="X187" s="111"/>
      <c r="Y187" s="111"/>
    </row>
    <row r="188" spans="1:25" ht="21.95" customHeight="1">
      <c r="A188" s="98">
        <v>10</v>
      </c>
      <c r="B188" s="104" t="s">
        <v>97</v>
      </c>
      <c r="C188" s="99" t="s">
        <v>87</v>
      </c>
      <c r="D188" s="100">
        <v>33207</v>
      </c>
      <c r="E188" s="99">
        <v>40483</v>
      </c>
      <c r="F188" s="99">
        <v>26085</v>
      </c>
      <c r="G188" s="99" t="str">
        <f t="shared" ca="1" si="27"/>
        <v>32 years, 5 months, 21 days</v>
      </c>
      <c r="H188" s="99" t="str">
        <f t="shared" ca="1" si="27"/>
        <v>12 years, 6 months, 19 days</v>
      </c>
      <c r="I188" s="112">
        <f t="shared" si="28"/>
        <v>47270</v>
      </c>
      <c r="J188" s="99" t="s">
        <v>31</v>
      </c>
      <c r="K188" s="99" t="s">
        <v>32</v>
      </c>
      <c r="L188" s="99" t="s">
        <v>33</v>
      </c>
      <c r="M188" s="99" t="s">
        <v>83</v>
      </c>
      <c r="N188" s="99" t="s">
        <v>35</v>
      </c>
      <c r="O188" s="99" t="s">
        <v>36</v>
      </c>
      <c r="P188" s="99" t="s">
        <v>33</v>
      </c>
      <c r="Q188" s="104" t="s">
        <v>98</v>
      </c>
      <c r="R188" s="104" t="s">
        <v>99</v>
      </c>
      <c r="S188" s="101">
        <v>86059347289</v>
      </c>
      <c r="T188" s="99" t="s">
        <v>100</v>
      </c>
      <c r="U188" s="126"/>
      <c r="V188" s="126"/>
      <c r="W188" s="127"/>
      <c r="X188" s="111"/>
      <c r="Y188" s="111"/>
    </row>
    <row r="189" spans="1:25" ht="21.95" customHeight="1">
      <c r="A189" s="98">
        <v>11</v>
      </c>
      <c r="B189" s="104" t="s">
        <v>101</v>
      </c>
      <c r="C189" s="99" t="s">
        <v>102</v>
      </c>
      <c r="D189" s="100">
        <v>38913</v>
      </c>
      <c r="E189" s="99">
        <v>38913</v>
      </c>
      <c r="F189" s="99">
        <v>31253</v>
      </c>
      <c r="G189" s="99" t="str">
        <f t="shared" ca="1" si="27"/>
        <v>16 years, 10 months, 5 days</v>
      </c>
      <c r="H189" s="99" t="str">
        <f t="shared" ca="1" si="27"/>
        <v>16 years, 10 months, 5 days</v>
      </c>
      <c r="I189" s="112">
        <f t="shared" si="28"/>
        <v>52437</v>
      </c>
      <c r="J189" s="99" t="s">
        <v>31</v>
      </c>
      <c r="K189" s="99" t="s">
        <v>32</v>
      </c>
      <c r="L189" s="99" t="s">
        <v>33</v>
      </c>
      <c r="M189" s="99" t="s">
        <v>83</v>
      </c>
      <c r="N189" s="99" t="s">
        <v>35</v>
      </c>
      <c r="O189" s="99" t="s">
        <v>36</v>
      </c>
      <c r="P189" s="99" t="s">
        <v>47</v>
      </c>
      <c r="Q189" s="104" t="s">
        <v>410</v>
      </c>
      <c r="R189" s="104" t="s">
        <v>104</v>
      </c>
      <c r="S189" s="101">
        <v>9145435968</v>
      </c>
      <c r="T189" s="99" t="s">
        <v>105</v>
      </c>
      <c r="U189" s="126"/>
      <c r="V189" s="126"/>
      <c r="W189" s="127"/>
      <c r="X189" s="111"/>
      <c r="Y189" s="111"/>
    </row>
    <row r="190" spans="1:25" ht="21.95" customHeight="1">
      <c r="A190" s="98">
        <v>12</v>
      </c>
      <c r="B190" s="104" t="s">
        <v>106</v>
      </c>
      <c r="C190" s="99" t="s">
        <v>102</v>
      </c>
      <c r="D190" s="100">
        <v>39142</v>
      </c>
      <c r="E190" s="99">
        <v>39142</v>
      </c>
      <c r="F190" s="99">
        <v>27547</v>
      </c>
      <c r="G190" s="99" t="str">
        <f t="shared" ca="1" si="27"/>
        <v>16 years, 2 months, 19 days</v>
      </c>
      <c r="H190" s="99" t="str">
        <f t="shared" ca="1" si="27"/>
        <v>16 years, 2 months, 19 days</v>
      </c>
      <c r="I190" s="112">
        <f t="shared" si="28"/>
        <v>48732</v>
      </c>
      <c r="J190" s="99" t="s">
        <v>31</v>
      </c>
      <c r="K190" s="99" t="s">
        <v>32</v>
      </c>
      <c r="L190" s="99" t="s">
        <v>33</v>
      </c>
      <c r="M190" s="99" t="s">
        <v>107</v>
      </c>
      <c r="N190" s="99" t="s">
        <v>35</v>
      </c>
      <c r="O190" s="99" t="s">
        <v>36</v>
      </c>
      <c r="P190" s="99" t="s">
        <v>47</v>
      </c>
      <c r="Q190" s="104" t="s">
        <v>108</v>
      </c>
      <c r="R190" s="104" t="s">
        <v>109</v>
      </c>
      <c r="S190" s="101">
        <v>9421130887</v>
      </c>
      <c r="T190" s="99" t="s">
        <v>110</v>
      </c>
      <c r="U190" s="126"/>
      <c r="V190" s="126"/>
      <c r="W190" s="127"/>
      <c r="X190" s="111"/>
      <c r="Y190" s="111"/>
    </row>
    <row r="191" spans="1:25" ht="21.95" customHeight="1">
      <c r="A191" s="98">
        <v>13</v>
      </c>
      <c r="B191" s="104" t="s">
        <v>111</v>
      </c>
      <c r="C191" s="99" t="s">
        <v>102</v>
      </c>
      <c r="D191" s="100">
        <v>39601</v>
      </c>
      <c r="E191" s="99">
        <v>39601</v>
      </c>
      <c r="F191" s="99">
        <v>31090</v>
      </c>
      <c r="G191" s="99" t="str">
        <f t="shared" ca="1" si="27"/>
        <v>14 years, 11 months, 18 days</v>
      </c>
      <c r="H191" s="99" t="str">
        <f t="shared" ca="1" si="27"/>
        <v>14 years, 11 months, 18 days</v>
      </c>
      <c r="I191" s="112">
        <f t="shared" si="28"/>
        <v>52274</v>
      </c>
      <c r="J191" s="99" t="s">
        <v>31</v>
      </c>
      <c r="K191" s="99" t="s">
        <v>32</v>
      </c>
      <c r="L191" s="99" t="s">
        <v>33</v>
      </c>
      <c r="M191" s="99" t="s">
        <v>83</v>
      </c>
      <c r="N191" s="99" t="s">
        <v>35</v>
      </c>
      <c r="O191" s="99" t="s">
        <v>36</v>
      </c>
      <c r="P191" s="99" t="s">
        <v>33</v>
      </c>
      <c r="Q191" s="104" t="s">
        <v>112</v>
      </c>
      <c r="R191" s="104" t="s">
        <v>112</v>
      </c>
      <c r="S191" s="101">
        <v>9764166701</v>
      </c>
      <c r="T191" s="99" t="s">
        <v>113</v>
      </c>
      <c r="U191" s="126"/>
      <c r="V191" s="126"/>
      <c r="W191" s="127"/>
      <c r="X191" s="111"/>
      <c r="Y191" s="111"/>
    </row>
    <row r="192" spans="1:25" ht="21.95" customHeight="1">
      <c r="A192" s="98">
        <v>14</v>
      </c>
      <c r="B192" s="104" t="s">
        <v>115</v>
      </c>
      <c r="C192" s="99" t="s">
        <v>102</v>
      </c>
      <c r="D192" s="100">
        <v>38912</v>
      </c>
      <c r="E192" s="99">
        <v>40514</v>
      </c>
      <c r="F192" s="99">
        <v>28697</v>
      </c>
      <c r="G192" s="99" t="str">
        <f t="shared" ca="1" si="27"/>
        <v>16 years, 10 months, 6 days</v>
      </c>
      <c r="H192" s="99" t="str">
        <f t="shared" ca="1" si="27"/>
        <v>12 years, 5 months, 18 days</v>
      </c>
      <c r="I192" s="112">
        <f t="shared" si="28"/>
        <v>49882</v>
      </c>
      <c r="J192" s="99" t="s">
        <v>31</v>
      </c>
      <c r="K192" s="99" t="s">
        <v>32</v>
      </c>
      <c r="L192" s="99" t="s">
        <v>33</v>
      </c>
      <c r="M192" s="99" t="s">
        <v>116</v>
      </c>
      <c r="N192" s="99" t="s">
        <v>117</v>
      </c>
      <c r="O192" s="99" t="s">
        <v>36</v>
      </c>
      <c r="P192" s="99" t="s">
        <v>33</v>
      </c>
      <c r="Q192" s="104" t="s">
        <v>118</v>
      </c>
      <c r="R192" s="104" t="s">
        <v>119</v>
      </c>
      <c r="S192" s="101">
        <v>9975199401</v>
      </c>
      <c r="T192" s="99" t="s">
        <v>120</v>
      </c>
      <c r="U192" s="126"/>
      <c r="V192" s="126"/>
      <c r="W192" s="127"/>
      <c r="X192" s="111"/>
      <c r="Y192" s="111"/>
    </row>
    <row r="193" spans="1:61" ht="21.95" customHeight="1">
      <c r="A193" s="98">
        <v>15</v>
      </c>
      <c r="B193" s="104" t="s">
        <v>121</v>
      </c>
      <c r="C193" s="99" t="s">
        <v>102</v>
      </c>
      <c r="D193" s="100">
        <v>38405</v>
      </c>
      <c r="E193" s="99">
        <v>40662</v>
      </c>
      <c r="F193" s="99">
        <v>29382</v>
      </c>
      <c r="G193" s="99" t="str">
        <f t="shared" ca="1" si="27"/>
        <v>18 years, 2 months, 29 days</v>
      </c>
      <c r="H193" s="99" t="str">
        <f t="shared" ca="1" si="27"/>
        <v>12 years, 0 months, 22 days</v>
      </c>
      <c r="I193" s="112">
        <f t="shared" si="28"/>
        <v>50566</v>
      </c>
      <c r="J193" s="99" t="s">
        <v>31</v>
      </c>
      <c r="K193" s="99" t="s">
        <v>32</v>
      </c>
      <c r="L193" s="99" t="s">
        <v>33</v>
      </c>
      <c r="M193" s="99" t="s">
        <v>122</v>
      </c>
      <c r="N193" s="99" t="s">
        <v>35</v>
      </c>
      <c r="O193" s="99" t="s">
        <v>36</v>
      </c>
      <c r="P193" s="99" t="s">
        <v>33</v>
      </c>
      <c r="Q193" s="104" t="s">
        <v>123</v>
      </c>
      <c r="R193" s="104" t="s">
        <v>124</v>
      </c>
      <c r="S193" s="101">
        <v>8275269405</v>
      </c>
      <c r="T193" s="99" t="s">
        <v>125</v>
      </c>
      <c r="U193" s="126"/>
      <c r="V193" s="126"/>
      <c r="W193" s="127"/>
      <c r="X193" s="111"/>
      <c r="Y193" s="111"/>
    </row>
    <row r="194" spans="1:61" ht="21.95" customHeight="1">
      <c r="A194" s="98">
        <v>16</v>
      </c>
      <c r="B194" s="107" t="s">
        <v>420</v>
      </c>
      <c r="C194" s="99" t="s">
        <v>102</v>
      </c>
      <c r="D194" s="100">
        <v>38327</v>
      </c>
      <c r="E194" s="99">
        <v>40662</v>
      </c>
      <c r="F194" s="99">
        <v>28208</v>
      </c>
      <c r="G194" s="99" t="str">
        <f t="shared" ca="1" si="27"/>
        <v>18 years, 5 months, 14 days</v>
      </c>
      <c r="H194" s="99" t="str">
        <f t="shared" ca="1" si="27"/>
        <v>12 years, 0 months, 22 days</v>
      </c>
      <c r="I194" s="112">
        <f t="shared" si="28"/>
        <v>49392</v>
      </c>
      <c r="J194" s="99" t="s">
        <v>31</v>
      </c>
      <c r="K194" s="99" t="s">
        <v>32</v>
      </c>
      <c r="L194" s="99" t="s">
        <v>33</v>
      </c>
      <c r="M194" s="99" t="s">
        <v>127</v>
      </c>
      <c r="N194" s="99" t="s">
        <v>128</v>
      </c>
      <c r="O194" s="99" t="s">
        <v>129</v>
      </c>
      <c r="P194" s="99" t="s">
        <v>33</v>
      </c>
      <c r="Q194" s="104" t="s">
        <v>130</v>
      </c>
      <c r="R194" s="104" t="s">
        <v>131</v>
      </c>
      <c r="S194" s="101">
        <v>8600120287</v>
      </c>
      <c r="T194" s="99" t="s">
        <v>132</v>
      </c>
      <c r="U194" s="126"/>
      <c r="V194" s="126"/>
      <c r="W194" s="127"/>
      <c r="X194" s="111"/>
      <c r="Y194" s="111"/>
    </row>
    <row r="195" spans="1:61" ht="21.95" customHeight="1">
      <c r="A195" s="98">
        <v>17</v>
      </c>
      <c r="B195" s="104" t="s">
        <v>421</v>
      </c>
      <c r="C195" s="99" t="s">
        <v>102</v>
      </c>
      <c r="D195" s="100">
        <v>38985</v>
      </c>
      <c r="E195" s="99">
        <v>41165</v>
      </c>
      <c r="F195" s="99">
        <v>26451</v>
      </c>
      <c r="G195" s="99" t="str">
        <f t="shared" ca="1" si="27"/>
        <v>16 years, 7 months, 26 days</v>
      </c>
      <c r="H195" s="99" t="str">
        <f t="shared" ca="1" si="27"/>
        <v>10 years, 8 months, 7 days</v>
      </c>
      <c r="I195" s="112">
        <f t="shared" si="28"/>
        <v>47635</v>
      </c>
      <c r="J195" s="99" t="s">
        <v>31</v>
      </c>
      <c r="K195" s="99" t="s">
        <v>32</v>
      </c>
      <c r="L195" s="99" t="s">
        <v>33</v>
      </c>
      <c r="M195" s="99" t="s">
        <v>116</v>
      </c>
      <c r="N195" s="99" t="s">
        <v>35</v>
      </c>
      <c r="O195" s="99" t="s">
        <v>36</v>
      </c>
      <c r="P195" s="99" t="s">
        <v>33</v>
      </c>
      <c r="Q195" s="104" t="s">
        <v>141</v>
      </c>
      <c r="R195" s="104" t="s">
        <v>142</v>
      </c>
      <c r="S195" s="101">
        <v>9665840304</v>
      </c>
      <c r="T195" s="99" t="s">
        <v>143</v>
      </c>
      <c r="U195" s="126"/>
      <c r="V195" s="126"/>
      <c r="W195" s="127"/>
      <c r="X195" s="111"/>
      <c r="Y195" s="111"/>
    </row>
    <row r="196" spans="1:61" ht="21.95" customHeight="1">
      <c r="A196" s="98">
        <v>18</v>
      </c>
      <c r="B196" s="104" t="s">
        <v>422</v>
      </c>
      <c r="C196" s="99" t="s">
        <v>102</v>
      </c>
      <c r="D196" s="100">
        <v>40833</v>
      </c>
      <c r="E196" s="99">
        <v>40833</v>
      </c>
      <c r="F196" s="99">
        <v>32529</v>
      </c>
      <c r="G196" s="99" t="str">
        <f t="shared" ca="1" si="27"/>
        <v>11 years, 7 months, 3 days</v>
      </c>
      <c r="H196" s="99" t="str">
        <f t="shared" ca="1" si="27"/>
        <v>11 years, 7 months, 3 days</v>
      </c>
      <c r="I196" s="112">
        <f t="shared" si="28"/>
        <v>53713</v>
      </c>
      <c r="J196" s="99" t="s">
        <v>31</v>
      </c>
      <c r="K196" s="99" t="s">
        <v>32</v>
      </c>
      <c r="L196" s="99" t="s">
        <v>150</v>
      </c>
      <c r="M196" s="99" t="s">
        <v>83</v>
      </c>
      <c r="N196" s="99" t="s">
        <v>72</v>
      </c>
      <c r="O196" s="99" t="s">
        <v>36</v>
      </c>
      <c r="P196" s="99" t="s">
        <v>150</v>
      </c>
      <c r="Q196" s="104" t="s">
        <v>151</v>
      </c>
      <c r="R196" s="104" t="s">
        <v>152</v>
      </c>
      <c r="S196" s="101">
        <v>9689004859</v>
      </c>
      <c r="T196" s="99" t="s">
        <v>153</v>
      </c>
      <c r="U196" s="126"/>
      <c r="V196" s="126"/>
      <c r="W196" s="127"/>
      <c r="X196" s="111"/>
      <c r="Y196" s="111"/>
    </row>
    <row r="197" spans="1:61" ht="21.95" customHeight="1">
      <c r="A197" s="98">
        <v>19</v>
      </c>
      <c r="B197" s="104" t="s">
        <v>423</v>
      </c>
      <c r="C197" s="112" t="s">
        <v>102</v>
      </c>
      <c r="D197" s="113">
        <v>40957</v>
      </c>
      <c r="E197" s="112">
        <v>40957</v>
      </c>
      <c r="F197" s="112">
        <v>29812</v>
      </c>
      <c r="G197" s="99" t="str">
        <f t="shared" ca="1" si="27"/>
        <v>11 years, 3 months, 2 days</v>
      </c>
      <c r="H197" s="99" t="str">
        <f t="shared" ca="1" si="27"/>
        <v>11 years, 3 months, 2 days</v>
      </c>
      <c r="I197" s="112">
        <f t="shared" si="28"/>
        <v>50996</v>
      </c>
      <c r="J197" s="112" t="s">
        <v>31</v>
      </c>
      <c r="K197" s="99" t="s">
        <v>32</v>
      </c>
      <c r="L197" s="99" t="s">
        <v>156</v>
      </c>
      <c r="M197" s="99" t="s">
        <v>157</v>
      </c>
      <c r="N197" s="99" t="s">
        <v>158</v>
      </c>
      <c r="O197" s="112" t="s">
        <v>159</v>
      </c>
      <c r="P197" s="99" t="s">
        <v>156</v>
      </c>
      <c r="Q197" s="104" t="s">
        <v>160</v>
      </c>
      <c r="R197" s="104" t="s">
        <v>161</v>
      </c>
      <c r="S197" s="101">
        <v>9689389818</v>
      </c>
      <c r="T197" s="99" t="s">
        <v>162</v>
      </c>
      <c r="U197" s="126"/>
      <c r="V197" s="126"/>
      <c r="W197" s="127"/>
      <c r="X197" s="111"/>
      <c r="Y197" s="111"/>
    </row>
    <row r="198" spans="1:61" ht="21.95" customHeight="1">
      <c r="A198" s="98">
        <v>20</v>
      </c>
      <c r="B198" s="104" t="s">
        <v>164</v>
      </c>
      <c r="C198" s="99" t="s">
        <v>102</v>
      </c>
      <c r="D198" s="100">
        <v>41178</v>
      </c>
      <c r="E198" s="99">
        <v>41086</v>
      </c>
      <c r="F198" s="99">
        <v>29491</v>
      </c>
      <c r="G198" s="99" t="str">
        <f t="shared" ca="1" si="27"/>
        <v>10 years, 7 months, 25 days</v>
      </c>
      <c r="H198" s="99" t="str">
        <f t="shared" ca="1" si="27"/>
        <v>10 years, 10 months, 25 days</v>
      </c>
      <c r="I198" s="112">
        <f t="shared" si="28"/>
        <v>50675</v>
      </c>
      <c r="J198" s="99" t="s">
        <v>31</v>
      </c>
      <c r="K198" s="99" t="s">
        <v>32</v>
      </c>
      <c r="L198" s="99" t="s">
        <v>165</v>
      </c>
      <c r="M198" s="99" t="s">
        <v>83</v>
      </c>
      <c r="N198" s="99" t="s">
        <v>35</v>
      </c>
      <c r="O198" s="99" t="s">
        <v>36</v>
      </c>
      <c r="P198" s="99" t="s">
        <v>165</v>
      </c>
      <c r="Q198" s="104" t="s">
        <v>166</v>
      </c>
      <c r="R198" s="104" t="s">
        <v>167</v>
      </c>
      <c r="S198" s="101">
        <v>7588919776</v>
      </c>
      <c r="T198" s="99" t="s">
        <v>168</v>
      </c>
      <c r="U198" s="126"/>
      <c r="V198" s="126"/>
      <c r="W198" s="127"/>
      <c r="X198" s="111"/>
      <c r="Y198" s="111"/>
    </row>
    <row r="199" spans="1:61" ht="21.95" customHeight="1">
      <c r="A199" s="98">
        <v>21</v>
      </c>
      <c r="B199" s="104" t="s">
        <v>171</v>
      </c>
      <c r="C199" s="99" t="s">
        <v>102</v>
      </c>
      <c r="D199" s="100">
        <v>39244</v>
      </c>
      <c r="E199" s="99">
        <v>41370</v>
      </c>
      <c r="F199" s="99">
        <v>28890</v>
      </c>
      <c r="G199" s="99" t="str">
        <f t="shared" ca="1" si="27"/>
        <v>15 years, 11 months, 9 days</v>
      </c>
      <c r="H199" s="99" t="str">
        <f t="shared" ca="1" si="27"/>
        <v>10 years, 1 months, 14 days</v>
      </c>
      <c r="I199" s="112">
        <f t="shared" si="28"/>
        <v>50075</v>
      </c>
      <c r="J199" s="99" t="s">
        <v>31</v>
      </c>
      <c r="K199" s="99" t="s">
        <v>32</v>
      </c>
      <c r="L199" s="99" t="s">
        <v>33</v>
      </c>
      <c r="M199" s="99" t="s">
        <v>172</v>
      </c>
      <c r="N199" s="99" t="s">
        <v>35</v>
      </c>
      <c r="O199" s="99" t="s">
        <v>36</v>
      </c>
      <c r="P199" s="99" t="s">
        <v>33</v>
      </c>
      <c r="Q199" s="104" t="s">
        <v>429</v>
      </c>
      <c r="R199" s="104" t="s">
        <v>174</v>
      </c>
      <c r="S199" s="101">
        <v>9004580083</v>
      </c>
      <c r="T199" s="99" t="s">
        <v>175</v>
      </c>
      <c r="U199" s="126"/>
      <c r="V199" s="126"/>
      <c r="W199" s="127"/>
      <c r="X199" s="111"/>
      <c r="Y199" s="111"/>
    </row>
    <row r="200" spans="1:61" ht="21.95" customHeight="1">
      <c r="A200" s="98">
        <v>22</v>
      </c>
      <c r="B200" s="104" t="s">
        <v>176</v>
      </c>
      <c r="C200" s="99" t="s">
        <v>102</v>
      </c>
      <c r="D200" s="100">
        <v>41612</v>
      </c>
      <c r="E200" s="99">
        <v>41612</v>
      </c>
      <c r="F200" s="99">
        <v>30848</v>
      </c>
      <c r="G200" s="99" t="str">
        <f t="shared" ca="1" si="27"/>
        <v>9 years, 5 months, 16 days</v>
      </c>
      <c r="H200" s="99" t="str">
        <f t="shared" ca="1" si="27"/>
        <v>9 years, 5 months, 16 days</v>
      </c>
      <c r="I200" s="112">
        <f t="shared" si="28"/>
        <v>52032</v>
      </c>
      <c r="J200" s="112" t="s">
        <v>178</v>
      </c>
      <c r="K200" s="112" t="s">
        <v>179</v>
      </c>
      <c r="L200" s="99" t="s">
        <v>180</v>
      </c>
      <c r="M200" s="99" t="s">
        <v>181</v>
      </c>
      <c r="N200" s="99" t="s">
        <v>35</v>
      </c>
      <c r="O200" s="99" t="s">
        <v>36</v>
      </c>
      <c r="P200" s="99" t="s">
        <v>180</v>
      </c>
      <c r="Q200" s="104" t="s">
        <v>151</v>
      </c>
      <c r="R200" s="104" t="s">
        <v>152</v>
      </c>
      <c r="S200" s="101">
        <v>9767839020</v>
      </c>
      <c r="T200" s="99" t="s">
        <v>153</v>
      </c>
      <c r="U200" s="126"/>
      <c r="V200" s="126"/>
      <c r="W200" s="127"/>
      <c r="X200" s="111"/>
      <c r="Y200" s="111"/>
    </row>
    <row r="201" spans="1:61" ht="21.95" customHeight="1">
      <c r="A201" s="98">
        <v>23</v>
      </c>
      <c r="B201" s="104" t="s">
        <v>183</v>
      </c>
      <c r="C201" s="99" t="s">
        <v>102</v>
      </c>
      <c r="D201" s="100" t="s">
        <v>184</v>
      </c>
      <c r="E201" s="99" t="s">
        <v>184</v>
      </c>
      <c r="F201" s="99">
        <v>33640</v>
      </c>
      <c r="G201" s="99" t="e">
        <f t="shared" ca="1" si="27"/>
        <v>#VALUE!</v>
      </c>
      <c r="H201" s="99" t="e">
        <f t="shared" ca="1" si="27"/>
        <v>#VALUE!</v>
      </c>
      <c r="I201" s="112">
        <f t="shared" si="28"/>
        <v>54825</v>
      </c>
      <c r="J201" s="112" t="s">
        <v>178</v>
      </c>
      <c r="K201" s="112" t="s">
        <v>179</v>
      </c>
      <c r="L201" s="99" t="s">
        <v>180</v>
      </c>
      <c r="M201" s="99" t="s">
        <v>185</v>
      </c>
      <c r="N201" s="99" t="s">
        <v>35</v>
      </c>
      <c r="O201" s="99" t="s">
        <v>36</v>
      </c>
      <c r="P201" s="99" t="s">
        <v>180</v>
      </c>
      <c r="Q201" s="104" t="s">
        <v>186</v>
      </c>
      <c r="R201" s="104" t="s">
        <v>186</v>
      </c>
      <c r="S201" s="101">
        <v>7620383998</v>
      </c>
      <c r="T201" s="99" t="s">
        <v>187</v>
      </c>
      <c r="U201" s="126"/>
      <c r="V201" s="126"/>
      <c r="W201" s="127"/>
      <c r="X201" s="111"/>
      <c r="Y201" s="111"/>
    </row>
    <row r="202" spans="1:61" ht="21.95" customHeight="1">
      <c r="A202" s="98">
        <v>24</v>
      </c>
      <c r="B202" s="104" t="s">
        <v>188</v>
      </c>
      <c r="C202" s="99" t="s">
        <v>102</v>
      </c>
      <c r="D202" s="100">
        <v>40490</v>
      </c>
      <c r="E202" s="99">
        <v>42522</v>
      </c>
      <c r="F202" s="99">
        <v>28687</v>
      </c>
      <c r="G202" s="99" t="str">
        <f ca="1">DATEDIF(D202,TODAY(),"y") &amp; " years, " &amp; DATEDIF(D202,TODAY(),"ym") &amp; " months, " &amp; DATEDIF(D202,TODAY(),"md") &amp; " days"</f>
        <v>12 years, 6 months, 12 days</v>
      </c>
      <c r="H202" s="99" t="str">
        <f ca="1">DATEDIF(E202,TODAY(),"y") &amp; " years, " &amp; DATEDIF(E202,TODAY(),"ym") &amp; " months, " &amp; DATEDIF(E202,TODAY(),"md") &amp; " days"</f>
        <v>6 years, 11 months, 19 days</v>
      </c>
      <c r="I202" s="112">
        <f t="shared" si="28"/>
        <v>49872</v>
      </c>
      <c r="J202" s="99" t="s">
        <v>31</v>
      </c>
      <c r="K202" s="99" t="s">
        <v>32</v>
      </c>
      <c r="L202" s="99" t="s">
        <v>33</v>
      </c>
      <c r="M202" s="99" t="s">
        <v>83</v>
      </c>
      <c r="N202" s="99" t="s">
        <v>35</v>
      </c>
      <c r="O202" s="99" t="s">
        <v>36</v>
      </c>
      <c r="P202" s="99" t="s">
        <v>33</v>
      </c>
      <c r="Q202" s="104" t="s">
        <v>189</v>
      </c>
      <c r="R202" s="104" t="s">
        <v>189</v>
      </c>
      <c r="S202" s="101">
        <v>8275029939</v>
      </c>
      <c r="T202" s="99" t="s">
        <v>110</v>
      </c>
      <c r="U202" s="126"/>
      <c r="V202" s="126"/>
      <c r="W202" s="127"/>
      <c r="X202" s="111"/>
      <c r="Y202" s="111"/>
    </row>
    <row r="203" spans="1:61" ht="21.95" customHeight="1">
      <c r="A203" s="98">
        <v>25</v>
      </c>
      <c r="B203" s="104" t="s">
        <v>191</v>
      </c>
      <c r="C203" s="99" t="s">
        <v>102</v>
      </c>
      <c r="D203" s="100">
        <v>38965</v>
      </c>
      <c r="E203" s="99">
        <v>42124</v>
      </c>
      <c r="F203" s="99">
        <v>28690</v>
      </c>
      <c r="G203" s="99" t="str">
        <f t="shared" ca="1" si="27"/>
        <v>16 years, 8 months, 15 days</v>
      </c>
      <c r="H203" s="99" t="str">
        <f t="shared" ca="1" si="27"/>
        <v>8 years, 0 months, 21 days</v>
      </c>
      <c r="I203" s="112">
        <f t="shared" si="28"/>
        <v>49875</v>
      </c>
      <c r="J203" s="99" t="s">
        <v>31</v>
      </c>
      <c r="K203" s="99" t="s">
        <v>32</v>
      </c>
      <c r="L203" s="99" t="s">
        <v>33</v>
      </c>
      <c r="M203" s="99" t="s">
        <v>83</v>
      </c>
      <c r="N203" s="99" t="s">
        <v>35</v>
      </c>
      <c r="O203" s="99" t="s">
        <v>36</v>
      </c>
      <c r="P203" s="99" t="s">
        <v>192</v>
      </c>
      <c r="Q203" s="104" t="s">
        <v>193</v>
      </c>
      <c r="R203" s="104" t="s">
        <v>194</v>
      </c>
      <c r="S203" s="101">
        <v>9503438776</v>
      </c>
      <c r="T203" s="99" t="s">
        <v>195</v>
      </c>
      <c r="U203" s="126"/>
      <c r="V203" s="126"/>
      <c r="W203" s="127"/>
      <c r="X203" s="111"/>
      <c r="Y203" s="111"/>
    </row>
    <row r="204" spans="1:61" ht="21.95" customHeight="1">
      <c r="A204" s="98">
        <v>26</v>
      </c>
      <c r="B204" s="104" t="s">
        <v>196</v>
      </c>
      <c r="C204" s="99" t="s">
        <v>102</v>
      </c>
      <c r="D204" s="100">
        <v>41621</v>
      </c>
      <c r="E204" s="99">
        <v>42439</v>
      </c>
      <c r="F204" s="99">
        <v>28990</v>
      </c>
      <c r="G204" s="99" t="str">
        <f t="shared" ca="1" si="27"/>
        <v>9 years, 5 months, 7 days</v>
      </c>
      <c r="H204" s="99" t="str">
        <f t="shared" ca="1" si="27"/>
        <v>7 years, 2 months, 10 days</v>
      </c>
      <c r="I204" s="112">
        <f t="shared" si="28"/>
        <v>50175</v>
      </c>
      <c r="J204" s="112" t="s">
        <v>178</v>
      </c>
      <c r="K204" s="112" t="s">
        <v>179</v>
      </c>
      <c r="L204" s="112" t="s">
        <v>179</v>
      </c>
      <c r="M204" s="99" t="s">
        <v>83</v>
      </c>
      <c r="N204" s="99" t="s">
        <v>197</v>
      </c>
      <c r="O204" s="99" t="s">
        <v>56</v>
      </c>
      <c r="P204" s="112" t="s">
        <v>179</v>
      </c>
      <c r="Q204" s="104" t="s">
        <v>198</v>
      </c>
      <c r="R204" s="104" t="s">
        <v>198</v>
      </c>
      <c r="S204" s="101">
        <v>9623789773</v>
      </c>
      <c r="T204" s="99" t="s">
        <v>199</v>
      </c>
      <c r="U204" s="126"/>
      <c r="V204" s="126"/>
      <c r="W204" s="127"/>
      <c r="X204" s="111"/>
      <c r="Y204" s="111"/>
    </row>
    <row r="205" spans="1:61" ht="21.95" customHeight="1">
      <c r="A205" s="98">
        <v>27</v>
      </c>
      <c r="B205" s="104" t="s">
        <v>133</v>
      </c>
      <c r="C205" s="99" t="s">
        <v>102</v>
      </c>
      <c r="D205" s="100"/>
      <c r="E205" s="99"/>
      <c r="F205" s="99"/>
      <c r="G205" s="99"/>
      <c r="H205" s="99"/>
      <c r="I205" s="112"/>
      <c r="J205" s="112"/>
      <c r="K205" s="112"/>
      <c r="L205" s="112"/>
      <c r="M205" s="99"/>
      <c r="N205" s="99"/>
      <c r="O205" s="99"/>
      <c r="P205" s="112"/>
      <c r="Q205" s="104"/>
      <c r="R205" s="104"/>
      <c r="S205" s="101"/>
      <c r="T205" s="99"/>
      <c r="U205" s="126"/>
      <c r="V205" s="126"/>
      <c r="W205" s="127"/>
      <c r="X205" s="111"/>
      <c r="Y205" s="111"/>
      <c r="BB205" s="97"/>
      <c r="BC205" s="97"/>
    </row>
    <row r="206" spans="1:61" ht="21.95" customHeight="1">
      <c r="A206" s="98">
        <v>28</v>
      </c>
      <c r="B206" s="104" t="s">
        <v>204</v>
      </c>
      <c r="C206" s="99" t="s">
        <v>102</v>
      </c>
      <c r="D206" s="100">
        <v>38639</v>
      </c>
      <c r="E206" s="99">
        <v>42522</v>
      </c>
      <c r="F206" s="99">
        <v>29581</v>
      </c>
      <c r="G206" s="99" t="str">
        <f ca="1">DATEDIF(D206,TODAY(),"y") &amp; " years, " &amp; DATEDIF(D206,TODAY(),"ym") &amp; " months, " &amp; DATEDIF(D206,TODAY(),"md") &amp; " days"</f>
        <v>17 years, 7 months, 6 days</v>
      </c>
      <c r="H206" s="99" t="str">
        <f ca="1">DATEDIF(E206,TODAY(),"y") &amp; " years, " &amp; DATEDIF(E206,TODAY(),"ym") &amp; " months, " &amp; DATEDIF(E206,TODAY(),"md") &amp; " days"</f>
        <v>6 years, 11 months, 19 days</v>
      </c>
      <c r="I206" s="112">
        <f t="shared" si="28"/>
        <v>50765</v>
      </c>
      <c r="J206" s="99" t="s">
        <v>31</v>
      </c>
      <c r="K206" s="99" t="s">
        <v>32</v>
      </c>
      <c r="L206" s="99" t="s">
        <v>32</v>
      </c>
      <c r="M206" s="99" t="s">
        <v>205</v>
      </c>
      <c r="N206" s="99" t="s">
        <v>35</v>
      </c>
      <c r="O206" s="99" t="s">
        <v>36</v>
      </c>
      <c r="P206" s="99" t="s">
        <v>192</v>
      </c>
      <c r="Q206" s="104" t="s">
        <v>206</v>
      </c>
      <c r="R206" s="104" t="s">
        <v>207</v>
      </c>
      <c r="S206" s="101">
        <v>9890867114</v>
      </c>
      <c r="T206" s="99" t="s">
        <v>208</v>
      </c>
      <c r="U206" s="126"/>
      <c r="V206" s="126"/>
      <c r="W206" s="127"/>
      <c r="X206" s="111"/>
      <c r="Y206" s="111"/>
      <c r="BH206" s="137"/>
      <c r="BI206" s="138"/>
    </row>
    <row r="207" spans="1:61" ht="21.95" customHeight="1">
      <c r="A207" s="98">
        <v>29</v>
      </c>
      <c r="B207" s="104" t="s">
        <v>209</v>
      </c>
      <c r="C207" s="99" t="s">
        <v>102</v>
      </c>
      <c r="D207" s="100">
        <v>38055</v>
      </c>
      <c r="E207" s="99">
        <v>42522</v>
      </c>
      <c r="F207" s="99">
        <v>28780</v>
      </c>
      <c r="G207" s="99" t="str">
        <f t="shared" ca="1" si="27"/>
        <v>19 years, 2 months, 11 days</v>
      </c>
      <c r="H207" s="99" t="str">
        <f t="shared" ca="1" si="27"/>
        <v>6 years, 11 months, 19 days</v>
      </c>
      <c r="I207" s="112">
        <f t="shared" si="28"/>
        <v>49965</v>
      </c>
      <c r="J207" s="99" t="s">
        <v>31</v>
      </c>
      <c r="K207" s="99" t="s">
        <v>32</v>
      </c>
      <c r="L207" s="99" t="s">
        <v>33</v>
      </c>
      <c r="M207" s="99" t="s">
        <v>210</v>
      </c>
      <c r="N207" s="99" t="s">
        <v>211</v>
      </c>
      <c r="O207" s="99" t="s">
        <v>129</v>
      </c>
      <c r="P207" s="99" t="s">
        <v>192</v>
      </c>
      <c r="Q207" s="104" t="s">
        <v>443</v>
      </c>
      <c r="R207" s="104" t="s">
        <v>212</v>
      </c>
      <c r="S207" s="101">
        <v>8421532065</v>
      </c>
      <c r="T207" s="99" t="s">
        <v>213</v>
      </c>
      <c r="U207" s="126"/>
      <c r="V207" s="126"/>
      <c r="W207" s="127"/>
      <c r="X207" s="111"/>
      <c r="Y207" s="111"/>
    </row>
    <row r="208" spans="1:61" ht="21.95" customHeight="1">
      <c r="A208" s="98">
        <v>30</v>
      </c>
      <c r="B208" s="104" t="s">
        <v>216</v>
      </c>
      <c r="C208" s="99" t="s">
        <v>102</v>
      </c>
      <c r="D208" s="113">
        <v>38488</v>
      </c>
      <c r="E208" s="112">
        <v>42524</v>
      </c>
      <c r="F208" s="112">
        <v>28472</v>
      </c>
      <c r="G208" s="112" t="str">
        <f t="shared" ref="G208:H209" ca="1" si="29">DATEDIF(D208,TODAY(),"y") &amp; " years, " &amp; DATEDIF(D208,TODAY(),"ym") &amp; " months, " &amp; DATEDIF(D208,TODAY(),"md") &amp; " days"</f>
        <v>18 years, 0 months, 4 days</v>
      </c>
      <c r="H208" s="112" t="str">
        <f t="shared" ca="1" si="29"/>
        <v>6 years, 11 months, 17 days</v>
      </c>
      <c r="I208" s="112">
        <f t="shared" si="28"/>
        <v>49656</v>
      </c>
      <c r="J208" s="99" t="s">
        <v>31</v>
      </c>
      <c r="K208" s="99" t="s">
        <v>32</v>
      </c>
      <c r="L208" s="99" t="s">
        <v>32</v>
      </c>
      <c r="M208" s="99" t="s">
        <v>205</v>
      </c>
      <c r="N208" s="99" t="s">
        <v>197</v>
      </c>
      <c r="O208" s="99" t="s">
        <v>56</v>
      </c>
      <c r="P208" s="99" t="s">
        <v>192</v>
      </c>
      <c r="Q208" s="104" t="s">
        <v>217</v>
      </c>
      <c r="R208" s="104" t="s">
        <v>217</v>
      </c>
      <c r="S208" s="101">
        <v>9823799080</v>
      </c>
      <c r="T208" s="99" t="s">
        <v>114</v>
      </c>
      <c r="U208" s="126"/>
      <c r="V208" s="126"/>
      <c r="W208" s="127"/>
      <c r="X208" s="111"/>
      <c r="Y208" s="111"/>
    </row>
    <row r="209" spans="1:25" ht="21.95" customHeight="1">
      <c r="A209" s="98">
        <v>31</v>
      </c>
      <c r="B209" s="107" t="s">
        <v>444</v>
      </c>
      <c r="C209" s="99" t="s">
        <v>102</v>
      </c>
      <c r="D209" s="113">
        <v>38649</v>
      </c>
      <c r="E209" s="112">
        <v>43090</v>
      </c>
      <c r="F209" s="112">
        <v>28830</v>
      </c>
      <c r="G209" s="99" t="str">
        <f t="shared" ca="1" si="29"/>
        <v>17 years, 6 months, 27 days</v>
      </c>
      <c r="H209" s="99" t="str">
        <f t="shared" ca="1" si="29"/>
        <v>5 years, 4 months, 30 days</v>
      </c>
      <c r="I209" s="112">
        <f>DATE(YEAR(F209)+58,MONTH(F209),DAY(F209))</f>
        <v>50015</v>
      </c>
      <c r="J209" s="99" t="s">
        <v>31</v>
      </c>
      <c r="K209" s="99" t="s">
        <v>32</v>
      </c>
      <c r="L209" s="99" t="s">
        <v>32</v>
      </c>
      <c r="M209" s="99" t="s">
        <v>205</v>
      </c>
      <c r="N209" s="108" t="s">
        <v>445</v>
      </c>
      <c r="O209" s="99" t="s">
        <v>36</v>
      </c>
      <c r="P209" s="99" t="s">
        <v>192</v>
      </c>
      <c r="Q209" s="104" t="s">
        <v>446</v>
      </c>
      <c r="R209" s="104" t="s">
        <v>446</v>
      </c>
      <c r="S209" s="108">
        <v>9766875146</v>
      </c>
      <c r="T209" s="108" t="s">
        <v>447</v>
      </c>
      <c r="U209" s="126"/>
      <c r="V209" s="126"/>
      <c r="W209" s="127"/>
      <c r="X209" s="111"/>
      <c r="Y209" s="111"/>
    </row>
    <row r="210" spans="1:25" ht="21.95" customHeight="1">
      <c r="A210" s="98">
        <v>32</v>
      </c>
      <c r="B210" s="104" t="s">
        <v>450</v>
      </c>
      <c r="C210" s="99" t="s">
        <v>451</v>
      </c>
      <c r="D210" s="113"/>
      <c r="E210" s="112"/>
      <c r="F210" s="112">
        <v>33097</v>
      </c>
      <c r="G210" s="99" t="str">
        <f ca="1">DATEDIF(D210,TODAY(),"y") &amp; " years, " &amp; DATEDIF(D210,TODAY(),"ym") &amp; " months, " &amp; DATEDIF(D210,TODAY(),"md") &amp; " days"</f>
        <v>123 years, 4 months, 20 days</v>
      </c>
      <c r="H210" s="99" t="str">
        <f ca="1">DATEDIF(E210,TODAY(),"y") &amp; " years, " &amp; DATEDIF(E210,TODAY(),"ym") &amp; " months, " &amp; DATEDIF(E210,TODAY(),"md") &amp; " days"</f>
        <v>123 years, 4 months, 20 days</v>
      </c>
      <c r="I210" s="112">
        <f>DATE(YEAR(F210)+58,MONTH(F210),DAY(F210))</f>
        <v>54282</v>
      </c>
      <c r="J210" s="112" t="s">
        <v>180</v>
      </c>
      <c r="K210" s="112" t="s">
        <v>180</v>
      </c>
      <c r="L210" s="112" t="s">
        <v>180</v>
      </c>
      <c r="M210" s="99" t="s">
        <v>205</v>
      </c>
      <c r="N210" s="99" t="s">
        <v>35</v>
      </c>
      <c r="O210" s="99" t="s">
        <v>36</v>
      </c>
      <c r="P210" s="99" t="s">
        <v>180</v>
      </c>
      <c r="Q210" s="104" t="s">
        <v>452</v>
      </c>
      <c r="R210" s="104" t="s">
        <v>452</v>
      </c>
      <c r="S210" s="108">
        <v>7038811919</v>
      </c>
      <c r="T210" s="108" t="s">
        <v>453</v>
      </c>
      <c r="U210" s="126"/>
      <c r="V210" s="126"/>
      <c r="W210" s="127"/>
      <c r="X210" s="111"/>
      <c r="Y210" s="111"/>
    </row>
    <row r="211" spans="1:25" ht="21.95" customHeight="1">
      <c r="A211" s="98">
        <v>33</v>
      </c>
      <c r="B211" s="104" t="s">
        <v>218</v>
      </c>
      <c r="C211" s="99" t="s">
        <v>454</v>
      </c>
      <c r="D211" s="100">
        <v>37712</v>
      </c>
      <c r="E211" s="99">
        <v>39244</v>
      </c>
      <c r="F211" s="99">
        <v>29003</v>
      </c>
      <c r="G211" s="99" t="str">
        <f t="shared" ref="G211:H238" ca="1" si="30">DATEDIF(D211,TODAY(),"y") &amp; " years, " &amp; DATEDIF(D211,TODAY(),"ym") &amp; " months, " &amp; DATEDIF(D211,TODAY(),"md") &amp; " days"</f>
        <v>20 years, 1 months, 19 days</v>
      </c>
      <c r="H211" s="99" t="str">
        <f t="shared" ca="1" si="30"/>
        <v>15 years, 11 months, 9 days</v>
      </c>
      <c r="I211" s="112">
        <f t="shared" si="28"/>
        <v>50188</v>
      </c>
      <c r="J211" s="99" t="s">
        <v>31</v>
      </c>
      <c r="K211" s="99" t="s">
        <v>32</v>
      </c>
      <c r="L211" s="99" t="s">
        <v>33</v>
      </c>
      <c r="M211" s="99" t="s">
        <v>220</v>
      </c>
      <c r="N211" s="99" t="s">
        <v>35</v>
      </c>
      <c r="O211" s="99" t="s">
        <v>36</v>
      </c>
      <c r="P211" s="99" t="s">
        <v>33</v>
      </c>
      <c r="Q211" s="104" t="s">
        <v>221</v>
      </c>
      <c r="R211" s="104" t="s">
        <v>222</v>
      </c>
      <c r="S211" s="101">
        <v>8275592566</v>
      </c>
      <c r="T211" s="99" t="s">
        <v>223</v>
      </c>
      <c r="U211" s="126"/>
      <c r="V211" s="126"/>
      <c r="W211" s="127"/>
      <c r="X211" s="111"/>
      <c r="Y211" s="111"/>
    </row>
    <row r="212" spans="1:25" ht="21.95" customHeight="1">
      <c r="A212" s="98">
        <v>34</v>
      </c>
      <c r="B212" s="104" t="s">
        <v>224</v>
      </c>
      <c r="C212" s="99" t="s">
        <v>458</v>
      </c>
      <c r="D212" s="100">
        <v>35403</v>
      </c>
      <c r="E212" s="99">
        <v>38718</v>
      </c>
      <c r="F212" s="99">
        <v>25355</v>
      </c>
      <c r="G212" s="99" t="str">
        <f t="shared" ca="1" si="30"/>
        <v>26 years, 5 months, 16 days</v>
      </c>
      <c r="H212" s="99" t="str">
        <f t="shared" ca="1" si="30"/>
        <v>17 years, 4 months, 19 days</v>
      </c>
      <c r="I212" s="112">
        <f t="shared" si="28"/>
        <v>46539</v>
      </c>
      <c r="J212" s="99" t="s">
        <v>31</v>
      </c>
      <c r="K212" s="99" t="s">
        <v>32</v>
      </c>
      <c r="L212" s="99" t="s">
        <v>33</v>
      </c>
      <c r="M212" s="99" t="s">
        <v>226</v>
      </c>
      <c r="N212" s="99" t="s">
        <v>35</v>
      </c>
      <c r="O212" s="99" t="s">
        <v>36</v>
      </c>
      <c r="P212" s="99" t="s">
        <v>33</v>
      </c>
      <c r="Q212" s="104" t="s">
        <v>227</v>
      </c>
      <c r="R212" s="104" t="s">
        <v>228</v>
      </c>
      <c r="S212" s="101">
        <v>9850528174</v>
      </c>
      <c r="T212" s="99" t="s">
        <v>229</v>
      </c>
      <c r="U212" s="126"/>
      <c r="V212" s="126"/>
      <c r="W212" s="127"/>
      <c r="X212" s="111"/>
      <c r="Y212" s="111"/>
    </row>
    <row r="213" spans="1:25" ht="21.95" customHeight="1">
      <c r="A213" s="98">
        <v>35</v>
      </c>
      <c r="B213" s="104" t="s">
        <v>462</v>
      </c>
      <c r="C213" s="99" t="s">
        <v>463</v>
      </c>
      <c r="D213" s="100">
        <v>40193</v>
      </c>
      <c r="E213" s="99">
        <v>43078</v>
      </c>
      <c r="F213" s="99">
        <v>28454</v>
      </c>
      <c r="G213" s="99" t="str">
        <f ca="1">DATEDIF(D213,TODAY(),"y") &amp; " years, " &amp; DATEDIF(D213,TODAY(),"ym") &amp; " months, " &amp; DATEDIF(D213,TODAY(),"md") &amp; " days"</f>
        <v>13 years, 4 months, 5 days</v>
      </c>
      <c r="H213" s="99" t="str">
        <f ca="1">DATEDIF(E213,TODAY(),"y") &amp; " years, " &amp; DATEDIF(E213,TODAY(),"ym") &amp; " months, " &amp; DATEDIF(E213,TODAY(),"md") &amp; " days"</f>
        <v>5 years, 5 months, 11 days</v>
      </c>
      <c r="I213" s="112">
        <f t="shared" si="28"/>
        <v>49638</v>
      </c>
      <c r="J213" s="99" t="s">
        <v>31</v>
      </c>
      <c r="K213" s="99" t="s">
        <v>32</v>
      </c>
      <c r="L213" s="99" t="s">
        <v>33</v>
      </c>
      <c r="M213" s="99" t="s">
        <v>464</v>
      </c>
      <c r="N213" s="99" t="s">
        <v>35</v>
      </c>
      <c r="O213" s="99" t="s">
        <v>36</v>
      </c>
      <c r="P213" s="99" t="s">
        <v>465</v>
      </c>
      <c r="Q213" s="104" t="s">
        <v>466</v>
      </c>
      <c r="R213" s="104" t="s">
        <v>466</v>
      </c>
      <c r="S213" s="101">
        <v>9766035921</v>
      </c>
      <c r="T213" s="99" t="s">
        <v>467</v>
      </c>
      <c r="U213" s="126"/>
      <c r="V213" s="126"/>
      <c r="W213" s="127"/>
      <c r="X213" s="111"/>
      <c r="Y213" s="111"/>
    </row>
    <row r="214" spans="1:25" ht="21.95" customHeight="1">
      <c r="A214" s="98">
        <v>36</v>
      </c>
      <c r="B214" s="104" t="s">
        <v>230</v>
      </c>
      <c r="C214" s="99" t="s">
        <v>472</v>
      </c>
      <c r="D214" s="100">
        <v>36059</v>
      </c>
      <c r="E214" s="99">
        <v>37084</v>
      </c>
      <c r="F214" s="99">
        <v>26953</v>
      </c>
      <c r="G214" s="99" t="str">
        <f t="shared" ca="1" si="30"/>
        <v>24 years, 7 months, 30 days</v>
      </c>
      <c r="H214" s="99" t="str">
        <f t="shared" ca="1" si="30"/>
        <v>21 years, 10 months, 8 days</v>
      </c>
      <c r="I214" s="112">
        <f t="shared" si="28"/>
        <v>48137</v>
      </c>
      <c r="J214" s="99" t="s">
        <v>31</v>
      </c>
      <c r="K214" s="99" t="s">
        <v>32</v>
      </c>
      <c r="L214" s="99" t="s">
        <v>33</v>
      </c>
      <c r="M214" s="99" t="s">
        <v>232</v>
      </c>
      <c r="N214" s="99" t="s">
        <v>35</v>
      </c>
      <c r="O214" s="99" t="s">
        <v>36</v>
      </c>
      <c r="P214" s="99" t="s">
        <v>33</v>
      </c>
      <c r="Q214" s="104" t="s">
        <v>473</v>
      </c>
      <c r="R214" s="104" t="s">
        <v>233</v>
      </c>
      <c r="S214" s="101">
        <v>9421132198</v>
      </c>
      <c r="T214" s="99" t="s">
        <v>234</v>
      </c>
      <c r="U214" s="126"/>
      <c r="V214" s="126"/>
      <c r="W214" s="127"/>
      <c r="X214" s="111"/>
      <c r="Y214" s="111"/>
    </row>
    <row r="215" spans="1:25" ht="21.95" customHeight="1">
      <c r="A215" s="98">
        <v>37</v>
      </c>
      <c r="B215" s="104" t="s">
        <v>236</v>
      </c>
      <c r="C215" s="99" t="s">
        <v>472</v>
      </c>
      <c r="D215" s="100">
        <v>38530</v>
      </c>
      <c r="E215" s="99">
        <v>39800</v>
      </c>
      <c r="F215" s="99">
        <v>27563</v>
      </c>
      <c r="G215" s="99" t="str">
        <f t="shared" ca="1" si="30"/>
        <v>17 years, 10 months, 24 days</v>
      </c>
      <c r="H215" s="99" t="str">
        <f t="shared" ca="1" si="30"/>
        <v>14 years, 5 months, 2 days</v>
      </c>
      <c r="I215" s="112">
        <f t="shared" si="28"/>
        <v>48748</v>
      </c>
      <c r="J215" s="99" t="s">
        <v>31</v>
      </c>
      <c r="K215" s="99" t="s">
        <v>32</v>
      </c>
      <c r="L215" s="99" t="s">
        <v>33</v>
      </c>
      <c r="M215" s="99" t="s">
        <v>237</v>
      </c>
      <c r="N215" s="99" t="s">
        <v>35</v>
      </c>
      <c r="O215" s="99" t="s">
        <v>36</v>
      </c>
      <c r="P215" s="99" t="s">
        <v>33</v>
      </c>
      <c r="Q215" s="104" t="s">
        <v>477</v>
      </c>
      <c r="R215" s="104" t="s">
        <v>239</v>
      </c>
      <c r="S215" s="101">
        <v>9766703609</v>
      </c>
      <c r="T215" s="99" t="s">
        <v>240</v>
      </c>
      <c r="U215" s="126"/>
      <c r="V215" s="126"/>
      <c r="W215" s="127"/>
      <c r="X215" s="111"/>
      <c r="Y215" s="111"/>
    </row>
    <row r="216" spans="1:25" ht="21.95" customHeight="1">
      <c r="A216" s="98">
        <v>38</v>
      </c>
      <c r="B216" s="104" t="s">
        <v>242</v>
      </c>
      <c r="C216" s="99" t="s">
        <v>472</v>
      </c>
      <c r="D216" s="100">
        <v>37949</v>
      </c>
      <c r="E216" s="99">
        <v>40302</v>
      </c>
      <c r="F216" s="99">
        <v>27489</v>
      </c>
      <c r="G216" s="99" t="str">
        <f t="shared" ca="1" si="30"/>
        <v>19 years, 5 months, 27 days</v>
      </c>
      <c r="H216" s="99" t="str">
        <f t="shared" ca="1" si="30"/>
        <v>13 years, 0 months, 16 days</v>
      </c>
      <c r="I216" s="112">
        <f t="shared" si="28"/>
        <v>48674</v>
      </c>
      <c r="J216" s="99" t="s">
        <v>31</v>
      </c>
      <c r="K216" s="99" t="s">
        <v>32</v>
      </c>
      <c r="L216" s="99" t="s">
        <v>33</v>
      </c>
      <c r="M216" s="99" t="s">
        <v>237</v>
      </c>
      <c r="N216" s="99" t="s">
        <v>35</v>
      </c>
      <c r="O216" s="99" t="s">
        <v>36</v>
      </c>
      <c r="P216" s="99" t="s">
        <v>33</v>
      </c>
      <c r="Q216" s="104" t="s">
        <v>481</v>
      </c>
      <c r="R216" s="104" t="s">
        <v>244</v>
      </c>
      <c r="S216" s="101">
        <v>9673720401</v>
      </c>
      <c r="T216" s="99" t="s">
        <v>110</v>
      </c>
      <c r="U216" s="126"/>
      <c r="V216" s="126"/>
      <c r="W216" s="127"/>
      <c r="X216" s="111"/>
      <c r="Y216" s="111"/>
    </row>
    <row r="217" spans="1:25" ht="21.95" customHeight="1">
      <c r="A217" s="98">
        <v>39</v>
      </c>
      <c r="B217" s="104" t="s">
        <v>245</v>
      </c>
      <c r="C217" s="99" t="s">
        <v>472</v>
      </c>
      <c r="D217" s="100">
        <v>38737</v>
      </c>
      <c r="E217" s="99">
        <v>40656</v>
      </c>
      <c r="F217" s="99">
        <v>27444</v>
      </c>
      <c r="G217" s="99" t="str">
        <f t="shared" ca="1" si="30"/>
        <v>17 years, 4 months, 0 days</v>
      </c>
      <c r="H217" s="99" t="str">
        <f t="shared" ca="1" si="30"/>
        <v>12 years, 0 months, 28 days</v>
      </c>
      <c r="I217" s="112">
        <f t="shared" si="28"/>
        <v>48629</v>
      </c>
      <c r="J217" s="99" t="s">
        <v>31</v>
      </c>
      <c r="K217" s="99" t="s">
        <v>32</v>
      </c>
      <c r="L217" s="99" t="s">
        <v>33</v>
      </c>
      <c r="M217" s="99" t="s">
        <v>237</v>
      </c>
      <c r="N217" s="99" t="s">
        <v>35</v>
      </c>
      <c r="O217" s="99" t="s">
        <v>36</v>
      </c>
      <c r="P217" s="99" t="s">
        <v>33</v>
      </c>
      <c r="Q217" s="104" t="s">
        <v>484</v>
      </c>
      <c r="R217" s="104" t="s">
        <v>246</v>
      </c>
      <c r="S217" s="101">
        <v>8380839719</v>
      </c>
      <c r="T217" s="99" t="s">
        <v>247</v>
      </c>
      <c r="U217" s="126"/>
      <c r="V217" s="126"/>
      <c r="W217" s="127"/>
      <c r="X217" s="111"/>
      <c r="Y217" s="111"/>
    </row>
    <row r="218" spans="1:25" ht="21.95" customHeight="1">
      <c r="A218" s="98">
        <v>40</v>
      </c>
      <c r="B218" s="104" t="s">
        <v>248</v>
      </c>
      <c r="C218" s="99" t="s">
        <v>472</v>
      </c>
      <c r="D218" s="100">
        <v>40999</v>
      </c>
      <c r="E218" s="99">
        <v>40999</v>
      </c>
      <c r="F218" s="99">
        <v>27912</v>
      </c>
      <c r="G218" s="99" t="str">
        <f t="shared" ca="1" si="30"/>
        <v>11 years, 1 months, 20 days</v>
      </c>
      <c r="H218" s="99" t="str">
        <f t="shared" ca="1" si="30"/>
        <v>11 years, 1 months, 20 days</v>
      </c>
      <c r="I218" s="112">
        <f t="shared" si="28"/>
        <v>49096</v>
      </c>
      <c r="J218" s="99" t="s">
        <v>31</v>
      </c>
      <c r="K218" s="99" t="s">
        <v>32</v>
      </c>
      <c r="L218" s="99" t="s">
        <v>33</v>
      </c>
      <c r="M218" s="99" t="s">
        <v>237</v>
      </c>
      <c r="N218" s="99" t="s">
        <v>72</v>
      </c>
      <c r="O218" s="99" t="s">
        <v>36</v>
      </c>
      <c r="P218" s="99" t="s">
        <v>33</v>
      </c>
      <c r="Q218" s="104" t="s">
        <v>487</v>
      </c>
      <c r="R218" s="104" t="s">
        <v>250</v>
      </c>
      <c r="S218" s="101">
        <v>9960817065</v>
      </c>
      <c r="T218" s="99" t="s">
        <v>251</v>
      </c>
      <c r="U218" s="126"/>
      <c r="V218" s="126"/>
      <c r="W218" s="127"/>
      <c r="X218" s="111"/>
      <c r="Y218" s="111"/>
    </row>
    <row r="219" spans="1:25" ht="21.95" customHeight="1">
      <c r="A219" s="98">
        <v>41</v>
      </c>
      <c r="B219" s="104" t="s">
        <v>252</v>
      </c>
      <c r="C219" s="112" t="s">
        <v>490</v>
      </c>
      <c r="D219" s="113">
        <v>41842</v>
      </c>
      <c r="E219" s="112">
        <v>41842</v>
      </c>
      <c r="F219" s="112">
        <v>34454</v>
      </c>
      <c r="G219" s="99" t="str">
        <f t="shared" ca="1" si="30"/>
        <v>8 years, 9 months, 29 days</v>
      </c>
      <c r="H219" s="99" t="str">
        <f t="shared" ca="1" si="30"/>
        <v>8 years, 9 months, 29 days</v>
      </c>
      <c r="I219" s="112">
        <f t="shared" si="28"/>
        <v>55639</v>
      </c>
      <c r="J219" s="99" t="s">
        <v>178</v>
      </c>
      <c r="K219" s="112" t="s">
        <v>179</v>
      </c>
      <c r="L219" s="99" t="s">
        <v>180</v>
      </c>
      <c r="M219" s="99" t="s">
        <v>254</v>
      </c>
      <c r="N219" s="99" t="s">
        <v>35</v>
      </c>
      <c r="O219" s="99" t="s">
        <v>36</v>
      </c>
      <c r="P219" s="99" t="s">
        <v>180</v>
      </c>
      <c r="Q219" s="104" t="s">
        <v>491</v>
      </c>
      <c r="R219" s="104" t="s">
        <v>255</v>
      </c>
      <c r="S219" s="101">
        <v>8308386368</v>
      </c>
      <c r="T219" s="99" t="s">
        <v>256</v>
      </c>
      <c r="U219" s="126"/>
      <c r="V219" s="126"/>
      <c r="W219" s="127"/>
      <c r="X219" s="111"/>
      <c r="Y219" s="111"/>
    </row>
    <row r="220" spans="1:25" ht="21.95" customHeight="1">
      <c r="A220" s="98">
        <v>42</v>
      </c>
      <c r="B220" s="104" t="s">
        <v>271</v>
      </c>
      <c r="C220" s="99" t="s">
        <v>259</v>
      </c>
      <c r="D220" s="100">
        <v>34040</v>
      </c>
      <c r="E220" s="99">
        <v>38355</v>
      </c>
      <c r="F220" s="99">
        <v>26330</v>
      </c>
      <c r="G220" s="99" t="str">
        <f t="shared" ca="1" si="30"/>
        <v>30 years, 2 months, 8 days</v>
      </c>
      <c r="H220" s="99" t="str">
        <f t="shared" ca="1" si="30"/>
        <v>18 years, 4 months, 17 days</v>
      </c>
      <c r="I220" s="112">
        <f t="shared" si="28"/>
        <v>47515</v>
      </c>
      <c r="J220" s="99" t="s">
        <v>31</v>
      </c>
      <c r="K220" s="99" t="s">
        <v>32</v>
      </c>
      <c r="L220" s="99" t="s">
        <v>33</v>
      </c>
      <c r="M220" s="99" t="s">
        <v>272</v>
      </c>
      <c r="N220" s="99" t="s">
        <v>35</v>
      </c>
      <c r="O220" s="99" t="s">
        <v>36</v>
      </c>
      <c r="P220" s="99" t="s">
        <v>33</v>
      </c>
      <c r="Q220" s="104" t="s">
        <v>273</v>
      </c>
      <c r="R220" s="104" t="s">
        <v>274</v>
      </c>
      <c r="S220" s="101">
        <v>9689439042</v>
      </c>
      <c r="T220" s="99" t="s">
        <v>251</v>
      </c>
      <c r="U220" s="126"/>
      <c r="V220" s="126"/>
      <c r="W220" s="127"/>
      <c r="X220" s="111"/>
      <c r="Y220" s="111"/>
    </row>
    <row r="221" spans="1:25" ht="21.95" customHeight="1">
      <c r="A221" s="98">
        <v>43</v>
      </c>
      <c r="B221" s="104" t="s">
        <v>275</v>
      </c>
      <c r="C221" s="99" t="s">
        <v>259</v>
      </c>
      <c r="D221" s="100">
        <v>34366</v>
      </c>
      <c r="E221" s="99">
        <v>37058</v>
      </c>
      <c r="F221" s="99">
        <v>25355</v>
      </c>
      <c r="G221" s="99" t="str">
        <f t="shared" ca="1" si="30"/>
        <v>29 years, 3 months, 19 days</v>
      </c>
      <c r="H221" s="99" t="str">
        <f t="shared" ca="1" si="30"/>
        <v>21 years, 11 months, 4 days</v>
      </c>
      <c r="I221" s="112">
        <f t="shared" si="28"/>
        <v>46539</v>
      </c>
      <c r="J221" s="99" t="s">
        <v>31</v>
      </c>
      <c r="K221" s="99" t="s">
        <v>32</v>
      </c>
      <c r="L221" s="99" t="s">
        <v>33</v>
      </c>
      <c r="M221" s="99" t="s">
        <v>276</v>
      </c>
      <c r="N221" s="99" t="s">
        <v>35</v>
      </c>
      <c r="O221" s="99" t="s">
        <v>36</v>
      </c>
      <c r="P221" s="99" t="s">
        <v>33</v>
      </c>
      <c r="Q221" s="104" t="s">
        <v>497</v>
      </c>
      <c r="R221" s="104" t="s">
        <v>277</v>
      </c>
      <c r="S221" s="101">
        <v>9503051038</v>
      </c>
      <c r="T221" s="99" t="s">
        <v>278</v>
      </c>
      <c r="U221" s="126"/>
      <c r="V221" s="126"/>
      <c r="W221" s="127"/>
      <c r="X221" s="111"/>
      <c r="Y221" s="111"/>
    </row>
    <row r="222" spans="1:25" ht="21.95" customHeight="1">
      <c r="A222" s="98">
        <v>44</v>
      </c>
      <c r="B222" s="104" t="s">
        <v>280</v>
      </c>
      <c r="C222" s="99" t="s">
        <v>259</v>
      </c>
      <c r="D222" s="100">
        <v>34792</v>
      </c>
      <c r="E222" s="99">
        <v>37058</v>
      </c>
      <c r="F222" s="99">
        <v>24990</v>
      </c>
      <c r="G222" s="99" t="str">
        <f t="shared" ca="1" si="30"/>
        <v>28 years, 1 months, 17 days</v>
      </c>
      <c r="H222" s="99" t="str">
        <f t="shared" ca="1" si="30"/>
        <v>21 years, 11 months, 4 days</v>
      </c>
      <c r="I222" s="112">
        <f t="shared" si="28"/>
        <v>46174</v>
      </c>
      <c r="J222" s="99" t="s">
        <v>31</v>
      </c>
      <c r="K222" s="99" t="s">
        <v>32</v>
      </c>
      <c r="L222" s="99" t="s">
        <v>33</v>
      </c>
      <c r="M222" s="99" t="s">
        <v>281</v>
      </c>
      <c r="N222" s="99" t="s">
        <v>282</v>
      </c>
      <c r="O222" s="99" t="s">
        <v>129</v>
      </c>
      <c r="P222" s="99" t="s">
        <v>33</v>
      </c>
      <c r="Q222" s="104" t="s">
        <v>499</v>
      </c>
      <c r="R222" s="104" t="s">
        <v>284</v>
      </c>
      <c r="S222" s="101">
        <v>9766542047</v>
      </c>
      <c r="T222" s="99" t="s">
        <v>285</v>
      </c>
      <c r="U222" s="126"/>
      <c r="V222" s="126"/>
      <c r="W222" s="127"/>
      <c r="X222" s="111"/>
      <c r="Y222" s="111"/>
    </row>
    <row r="223" spans="1:25" ht="21.95" customHeight="1">
      <c r="A223" s="98">
        <v>45</v>
      </c>
      <c r="B223" s="104" t="s">
        <v>286</v>
      </c>
      <c r="C223" s="99" t="s">
        <v>259</v>
      </c>
      <c r="D223" s="100">
        <v>37872</v>
      </c>
      <c r="E223" s="99">
        <v>37872</v>
      </c>
      <c r="F223" s="99">
        <v>28526</v>
      </c>
      <c r="G223" s="99" t="str">
        <f t="shared" ca="1" si="30"/>
        <v>19 years, 8 months, 12 days</v>
      </c>
      <c r="H223" s="99" t="str">
        <f t="shared" ca="1" si="30"/>
        <v>19 years, 8 months, 12 days</v>
      </c>
      <c r="I223" s="112">
        <f t="shared" si="28"/>
        <v>49710</v>
      </c>
      <c r="J223" s="99" t="s">
        <v>31</v>
      </c>
      <c r="K223" s="99" t="s">
        <v>32</v>
      </c>
      <c r="L223" s="99" t="s">
        <v>33</v>
      </c>
      <c r="M223" s="99" t="s">
        <v>287</v>
      </c>
      <c r="N223" s="99" t="s">
        <v>35</v>
      </c>
      <c r="O223" s="99" t="s">
        <v>36</v>
      </c>
      <c r="P223" s="99" t="s">
        <v>33</v>
      </c>
      <c r="Q223" s="104" t="s">
        <v>288</v>
      </c>
      <c r="R223" s="104" t="s">
        <v>289</v>
      </c>
      <c r="S223" s="101">
        <v>8484086769</v>
      </c>
      <c r="T223" s="99" t="s">
        <v>223</v>
      </c>
      <c r="U223" s="126"/>
      <c r="V223" s="126"/>
      <c r="W223" s="127"/>
      <c r="X223" s="111"/>
      <c r="Y223" s="111"/>
    </row>
    <row r="224" spans="1:25" ht="21.95" customHeight="1">
      <c r="A224" s="98">
        <v>46</v>
      </c>
      <c r="B224" s="115" t="s">
        <v>290</v>
      </c>
      <c r="C224" s="99" t="s">
        <v>259</v>
      </c>
      <c r="D224" s="100">
        <v>38139</v>
      </c>
      <c r="E224" s="99">
        <v>38139</v>
      </c>
      <c r="F224" s="99">
        <v>25720</v>
      </c>
      <c r="G224" s="99" t="str">
        <f t="shared" ca="1" si="30"/>
        <v>18 years, 11 months, 19 days</v>
      </c>
      <c r="H224" s="99" t="str">
        <f t="shared" ca="1" si="30"/>
        <v>18 years, 11 months, 19 days</v>
      </c>
      <c r="I224" s="112">
        <f t="shared" si="28"/>
        <v>46905</v>
      </c>
      <c r="J224" s="99" t="s">
        <v>31</v>
      </c>
      <c r="K224" s="99" t="s">
        <v>32</v>
      </c>
      <c r="L224" s="99" t="s">
        <v>33</v>
      </c>
      <c r="M224" s="99" t="s">
        <v>291</v>
      </c>
      <c r="N224" s="99" t="s">
        <v>265</v>
      </c>
      <c r="O224" s="99" t="s">
        <v>266</v>
      </c>
      <c r="P224" s="99" t="s">
        <v>33</v>
      </c>
      <c r="Q224" s="104" t="s">
        <v>502</v>
      </c>
      <c r="R224" s="104" t="s">
        <v>293</v>
      </c>
      <c r="S224" s="101">
        <v>9766437993</v>
      </c>
      <c r="T224" s="99" t="s">
        <v>294</v>
      </c>
      <c r="U224" s="126"/>
      <c r="V224" s="126"/>
      <c r="W224" s="127"/>
      <c r="X224" s="111"/>
      <c r="Y224" s="111"/>
    </row>
    <row r="225" spans="1:25" ht="21.95" customHeight="1">
      <c r="A225" s="98">
        <v>47</v>
      </c>
      <c r="B225" s="104" t="s">
        <v>505</v>
      </c>
      <c r="C225" s="99" t="s">
        <v>259</v>
      </c>
      <c r="D225" s="100">
        <v>38839</v>
      </c>
      <c r="E225" s="99">
        <v>38839</v>
      </c>
      <c r="F225" s="99">
        <v>28883</v>
      </c>
      <c r="G225" s="99" t="str">
        <f t="shared" ca="1" si="30"/>
        <v>17 years, 0 months, 18 days</v>
      </c>
      <c r="H225" s="99" t="str">
        <f t="shared" ca="1" si="30"/>
        <v>17 years, 0 months, 18 days</v>
      </c>
      <c r="I225" s="112">
        <f t="shared" si="28"/>
        <v>50068</v>
      </c>
      <c r="J225" s="99" t="s">
        <v>31</v>
      </c>
      <c r="K225" s="99" t="s">
        <v>32</v>
      </c>
      <c r="L225" s="99" t="s">
        <v>33</v>
      </c>
      <c r="M225" s="99" t="s">
        <v>297</v>
      </c>
      <c r="N225" s="99" t="s">
        <v>117</v>
      </c>
      <c r="O225" s="99" t="s">
        <v>36</v>
      </c>
      <c r="P225" s="99" t="s">
        <v>33</v>
      </c>
      <c r="Q225" s="104" t="s">
        <v>298</v>
      </c>
      <c r="R225" s="104" t="s">
        <v>299</v>
      </c>
      <c r="S225" s="101">
        <v>8308086127</v>
      </c>
      <c r="T225" s="99" t="s">
        <v>84</v>
      </c>
      <c r="U225" s="126"/>
      <c r="V225" s="126"/>
      <c r="W225" s="127"/>
      <c r="X225" s="111"/>
      <c r="Y225" s="111"/>
    </row>
    <row r="226" spans="1:25" ht="21.95" customHeight="1">
      <c r="A226" s="98">
        <v>48</v>
      </c>
      <c r="B226" s="104" t="s">
        <v>306</v>
      </c>
      <c r="C226" s="99" t="s">
        <v>259</v>
      </c>
      <c r="D226" s="100">
        <v>40471</v>
      </c>
      <c r="E226" s="99">
        <v>40471</v>
      </c>
      <c r="F226" s="99">
        <v>32694</v>
      </c>
      <c r="G226" s="99" t="str">
        <f t="shared" ca="1" si="30"/>
        <v>12 years, 7 months, 0 days</v>
      </c>
      <c r="H226" s="99" t="str">
        <f t="shared" ca="1" si="30"/>
        <v>12 years, 7 months, 0 days</v>
      </c>
      <c r="I226" s="112">
        <f t="shared" si="28"/>
        <v>53878</v>
      </c>
      <c r="J226" s="99" t="s">
        <v>31</v>
      </c>
      <c r="K226" s="99" t="s">
        <v>32</v>
      </c>
      <c r="L226" s="99" t="s">
        <v>33</v>
      </c>
      <c r="M226" s="99" t="s">
        <v>307</v>
      </c>
      <c r="N226" s="99" t="s">
        <v>282</v>
      </c>
      <c r="O226" s="99" t="s">
        <v>308</v>
      </c>
      <c r="P226" s="99" t="s">
        <v>33</v>
      </c>
      <c r="Q226" s="104" t="s">
        <v>309</v>
      </c>
      <c r="R226" s="104" t="s">
        <v>310</v>
      </c>
      <c r="S226" s="101">
        <v>9552597568</v>
      </c>
      <c r="T226" s="99" t="s">
        <v>311</v>
      </c>
      <c r="U226" s="126"/>
      <c r="V226" s="126"/>
      <c r="W226" s="127"/>
      <c r="X226" s="111"/>
      <c r="Y226" s="111"/>
    </row>
    <row r="227" spans="1:25" ht="21.95" customHeight="1">
      <c r="A227" s="98">
        <v>49</v>
      </c>
      <c r="B227" s="104" t="s">
        <v>312</v>
      </c>
      <c r="C227" s="99" t="s">
        <v>259</v>
      </c>
      <c r="D227" s="100">
        <v>41316</v>
      </c>
      <c r="E227" s="99">
        <v>41316</v>
      </c>
      <c r="F227" s="99">
        <v>33349</v>
      </c>
      <c r="G227" s="99" t="str">
        <f t="shared" ca="1" si="30"/>
        <v>10 years, 3 months, 9 days</v>
      </c>
      <c r="H227" s="99" t="str">
        <f t="shared" ca="1" si="30"/>
        <v>10 years, 3 months, 9 days</v>
      </c>
      <c r="I227" s="112">
        <f t="shared" si="28"/>
        <v>54534</v>
      </c>
      <c r="J227" s="99" t="s">
        <v>178</v>
      </c>
      <c r="K227" s="112" t="s">
        <v>179</v>
      </c>
      <c r="L227" s="99" t="s">
        <v>180</v>
      </c>
      <c r="M227" s="99" t="s">
        <v>313</v>
      </c>
      <c r="N227" s="99" t="s">
        <v>35</v>
      </c>
      <c r="O227" s="99" t="s">
        <v>36</v>
      </c>
      <c r="P227" s="99" t="s">
        <v>180</v>
      </c>
      <c r="Q227" s="104" t="s">
        <v>283</v>
      </c>
      <c r="R227" s="104" t="s">
        <v>314</v>
      </c>
      <c r="S227" s="101">
        <v>9970239690</v>
      </c>
      <c r="T227" s="99" t="s">
        <v>315</v>
      </c>
      <c r="U227" s="126"/>
      <c r="V227" s="126"/>
      <c r="W227" s="127"/>
      <c r="X227" s="111"/>
      <c r="Y227" s="111"/>
    </row>
    <row r="228" spans="1:25" ht="21.95" customHeight="1">
      <c r="A228" s="98">
        <v>50</v>
      </c>
      <c r="B228" s="104" t="s">
        <v>322</v>
      </c>
      <c r="C228" s="99" t="s">
        <v>259</v>
      </c>
      <c r="D228" s="100">
        <v>39372</v>
      </c>
      <c r="E228" s="99">
        <v>42238</v>
      </c>
      <c r="F228" s="99">
        <v>29420</v>
      </c>
      <c r="G228" s="99" t="str">
        <f t="shared" ca="1" si="30"/>
        <v>15 years, 7 months, 3 days</v>
      </c>
      <c r="H228" s="99" t="str">
        <f t="shared" ca="1" si="30"/>
        <v>7 years, 8 months, 29 days</v>
      </c>
      <c r="I228" s="112">
        <f>DATE(YEAR(F228)+58,MONTH(F228),DAY(F228))</f>
        <v>50604</v>
      </c>
      <c r="J228" s="99" t="s">
        <v>31</v>
      </c>
      <c r="K228" s="99" t="s">
        <v>32</v>
      </c>
      <c r="L228" s="99" t="s">
        <v>33</v>
      </c>
      <c r="M228" s="99" t="s">
        <v>323</v>
      </c>
      <c r="N228" s="99" t="s">
        <v>35</v>
      </c>
      <c r="O228" s="99" t="s">
        <v>36</v>
      </c>
      <c r="P228" s="99" t="s">
        <v>33</v>
      </c>
      <c r="Q228" s="104" t="s">
        <v>512</v>
      </c>
      <c r="R228" s="104" t="s">
        <v>325</v>
      </c>
      <c r="S228" s="101">
        <v>7767959995</v>
      </c>
      <c r="T228" s="99" t="s">
        <v>223</v>
      </c>
      <c r="U228" s="126"/>
      <c r="V228" s="126"/>
      <c r="W228" s="127"/>
      <c r="X228" s="111"/>
      <c r="Y228" s="111"/>
    </row>
    <row r="229" spans="1:25" ht="21.95" customHeight="1">
      <c r="A229" s="98">
        <v>51</v>
      </c>
      <c r="B229" s="104" t="s">
        <v>515</v>
      </c>
      <c r="C229" s="99" t="s">
        <v>259</v>
      </c>
      <c r="D229" s="100">
        <v>40892</v>
      </c>
      <c r="E229" s="99">
        <v>43298</v>
      </c>
      <c r="F229" s="99">
        <v>31576</v>
      </c>
      <c r="G229" s="99" t="str">
        <f t="shared" ca="1" si="30"/>
        <v>11 years, 5 months, 5 days</v>
      </c>
      <c r="H229" s="99" t="str">
        <f t="shared" ca="1" si="30"/>
        <v>4 years, 10 months, 3 days</v>
      </c>
      <c r="I229" s="112">
        <f>DATE(YEAR(F229)+58,MONTH(F229),DAY(F229))</f>
        <v>52761</v>
      </c>
      <c r="J229" s="99" t="s">
        <v>31</v>
      </c>
      <c r="K229" s="99" t="s">
        <v>32</v>
      </c>
      <c r="L229" s="99" t="s">
        <v>33</v>
      </c>
      <c r="M229" s="99" t="s">
        <v>516</v>
      </c>
      <c r="N229" s="99" t="s">
        <v>35</v>
      </c>
      <c r="O229" s="99" t="s">
        <v>36</v>
      </c>
      <c r="P229" s="99" t="s">
        <v>33</v>
      </c>
      <c r="Q229" s="104" t="s">
        <v>517</v>
      </c>
      <c r="R229" s="104" t="s">
        <v>517</v>
      </c>
      <c r="S229" s="101">
        <v>9595451004</v>
      </c>
      <c r="T229" s="99" t="s">
        <v>368</v>
      </c>
      <c r="U229" s="126"/>
      <c r="V229" s="126"/>
      <c r="W229" s="127"/>
      <c r="X229" s="111"/>
      <c r="Y229" s="111"/>
    </row>
    <row r="230" spans="1:25" ht="21.95" customHeight="1">
      <c r="A230" s="98">
        <v>52</v>
      </c>
      <c r="B230" s="104" t="s">
        <v>519</v>
      </c>
      <c r="C230" s="99" t="s">
        <v>520</v>
      </c>
      <c r="D230" s="100">
        <v>40287</v>
      </c>
      <c r="E230" s="99">
        <v>43009</v>
      </c>
      <c r="F230" s="99">
        <v>26129</v>
      </c>
      <c r="G230" s="99" t="str">
        <f t="shared" ca="1" si="30"/>
        <v>13 years, 1 months, 1 days</v>
      </c>
      <c r="H230" s="99" t="str">
        <f t="shared" ca="1" si="30"/>
        <v>5 years, 7 months, 19 days</v>
      </c>
      <c r="I230" s="112">
        <f>DATE(YEAR(F230)+58,MONTH(F230),DAY(F230))</f>
        <v>47314</v>
      </c>
      <c r="J230" s="99" t="s">
        <v>31</v>
      </c>
      <c r="K230" s="99" t="s">
        <v>32</v>
      </c>
      <c r="L230" s="99" t="s">
        <v>33</v>
      </c>
      <c r="M230" s="99" t="s">
        <v>521</v>
      </c>
      <c r="N230" s="99" t="s">
        <v>522</v>
      </c>
      <c r="O230" s="99" t="s">
        <v>56</v>
      </c>
      <c r="P230" s="99" t="s">
        <v>33</v>
      </c>
      <c r="Q230" s="104" t="s">
        <v>523</v>
      </c>
      <c r="R230" s="104" t="s">
        <v>524</v>
      </c>
      <c r="S230" s="108">
        <v>9860077532</v>
      </c>
      <c r="T230" s="99" t="s">
        <v>453</v>
      </c>
      <c r="U230" s="126"/>
      <c r="V230" s="126"/>
      <c r="W230" s="127"/>
      <c r="X230" s="111"/>
      <c r="Y230" s="111"/>
    </row>
    <row r="231" spans="1:25" ht="21.95" customHeight="1">
      <c r="A231" s="98">
        <v>53</v>
      </c>
      <c r="B231" s="104" t="s">
        <v>327</v>
      </c>
      <c r="C231" s="99" t="s">
        <v>328</v>
      </c>
      <c r="D231" s="100">
        <v>36843</v>
      </c>
      <c r="E231" s="99">
        <v>39874</v>
      </c>
      <c r="F231" s="99">
        <v>31131</v>
      </c>
      <c r="G231" s="99" t="str">
        <f t="shared" ca="1" si="30"/>
        <v>22 years, 6 months, 7 days</v>
      </c>
      <c r="H231" s="99" t="str">
        <f t="shared" ca="1" si="30"/>
        <v>14 years, 2 months, 18 days</v>
      </c>
      <c r="I231" s="112">
        <f t="shared" si="28"/>
        <v>52315</v>
      </c>
      <c r="J231" s="99" t="s">
        <v>31</v>
      </c>
      <c r="K231" s="99" t="s">
        <v>32</v>
      </c>
      <c r="L231" s="99" t="s">
        <v>33</v>
      </c>
      <c r="M231" s="99" t="s">
        <v>329</v>
      </c>
      <c r="N231" s="99" t="s">
        <v>330</v>
      </c>
      <c r="O231" s="99" t="s">
        <v>93</v>
      </c>
      <c r="P231" s="99" t="s">
        <v>33</v>
      </c>
      <c r="Q231" s="104" t="s">
        <v>525</v>
      </c>
      <c r="R231" s="104" t="s">
        <v>332</v>
      </c>
      <c r="S231" s="101">
        <v>9766731151</v>
      </c>
      <c r="T231" s="99" t="s">
        <v>333</v>
      </c>
      <c r="U231" s="126"/>
      <c r="V231" s="126"/>
      <c r="W231" s="127"/>
      <c r="X231" s="111"/>
      <c r="Y231" s="111"/>
    </row>
    <row r="232" spans="1:25" ht="21.95" customHeight="1">
      <c r="A232" s="98">
        <v>54</v>
      </c>
      <c r="B232" s="104" t="s">
        <v>334</v>
      </c>
      <c r="C232" s="99" t="s">
        <v>328</v>
      </c>
      <c r="D232" s="100">
        <v>40234</v>
      </c>
      <c r="E232" s="99">
        <v>40234</v>
      </c>
      <c r="F232" s="99">
        <v>29001</v>
      </c>
      <c r="G232" s="99" t="str">
        <f t="shared" ca="1" si="30"/>
        <v>13 years, 2 months, 26 days</v>
      </c>
      <c r="H232" s="99" t="str">
        <f t="shared" ca="1" si="30"/>
        <v>13 years, 2 months, 26 days</v>
      </c>
      <c r="I232" s="112">
        <f t="shared" si="28"/>
        <v>50186</v>
      </c>
      <c r="J232" s="99" t="s">
        <v>31</v>
      </c>
      <c r="K232" s="99" t="s">
        <v>32</v>
      </c>
      <c r="L232" s="99" t="s">
        <v>33</v>
      </c>
      <c r="M232" s="99" t="s">
        <v>181</v>
      </c>
      <c r="N232" s="99" t="s">
        <v>35</v>
      </c>
      <c r="O232" s="99" t="s">
        <v>36</v>
      </c>
      <c r="P232" s="99" t="s">
        <v>33</v>
      </c>
      <c r="Q232" s="104" t="s">
        <v>527</v>
      </c>
      <c r="R232" s="104" t="s">
        <v>336</v>
      </c>
      <c r="S232" s="101">
        <v>8237418888</v>
      </c>
      <c r="T232" s="99" t="s">
        <v>337</v>
      </c>
      <c r="U232" s="126"/>
      <c r="V232" s="126"/>
      <c r="W232" s="127"/>
      <c r="X232" s="111"/>
      <c r="Y232" s="111"/>
    </row>
    <row r="233" spans="1:25" ht="21.95" customHeight="1">
      <c r="A233" s="98">
        <v>55</v>
      </c>
      <c r="B233" s="104" t="s">
        <v>338</v>
      </c>
      <c r="C233" s="99" t="s">
        <v>328</v>
      </c>
      <c r="D233" s="100">
        <v>40479</v>
      </c>
      <c r="E233" s="99">
        <v>40479</v>
      </c>
      <c r="F233" s="99">
        <v>29747</v>
      </c>
      <c r="G233" s="99" t="str">
        <f t="shared" ca="1" si="30"/>
        <v>12 years, 6 months, 23 days</v>
      </c>
      <c r="H233" s="99" t="str">
        <f t="shared" ca="1" si="30"/>
        <v>12 years, 6 months, 23 days</v>
      </c>
      <c r="I233" s="112">
        <f t="shared" si="28"/>
        <v>50931</v>
      </c>
      <c r="J233" s="99" t="s">
        <v>31</v>
      </c>
      <c r="K233" s="99" t="s">
        <v>32</v>
      </c>
      <c r="L233" s="99" t="s">
        <v>33</v>
      </c>
      <c r="M233" s="99" t="s">
        <v>339</v>
      </c>
      <c r="N233" s="99" t="s">
        <v>35</v>
      </c>
      <c r="O233" s="99" t="s">
        <v>36</v>
      </c>
      <c r="P233" s="99" t="s">
        <v>33</v>
      </c>
      <c r="Q233" s="104" t="s">
        <v>340</v>
      </c>
      <c r="R233" s="104" t="s">
        <v>341</v>
      </c>
      <c r="S233" s="101">
        <v>9730676272</v>
      </c>
      <c r="T233" s="99" t="s">
        <v>342</v>
      </c>
      <c r="U233" s="126"/>
      <c r="V233" s="126"/>
      <c r="W233" s="127"/>
      <c r="X233" s="111"/>
      <c r="Y233" s="111"/>
    </row>
    <row r="234" spans="1:25" ht="21.95" customHeight="1">
      <c r="A234" s="98">
        <v>56</v>
      </c>
      <c r="B234" s="104" t="s">
        <v>343</v>
      </c>
      <c r="C234" s="99" t="s">
        <v>328</v>
      </c>
      <c r="D234" s="100">
        <v>38880</v>
      </c>
      <c r="E234" s="99">
        <v>40500</v>
      </c>
      <c r="F234" s="99">
        <v>28950</v>
      </c>
      <c r="G234" s="99" t="str">
        <f t="shared" ca="1" si="30"/>
        <v>16 years, 11 months, 8 days</v>
      </c>
      <c r="H234" s="99" t="str">
        <f t="shared" ca="1" si="30"/>
        <v>12 years, 6 months, 2 days</v>
      </c>
      <c r="I234" s="112">
        <f t="shared" si="28"/>
        <v>50135</v>
      </c>
      <c r="J234" s="99" t="s">
        <v>31</v>
      </c>
      <c r="K234" s="99" t="s">
        <v>32</v>
      </c>
      <c r="L234" s="99" t="s">
        <v>33</v>
      </c>
      <c r="M234" s="99" t="s">
        <v>83</v>
      </c>
      <c r="N234" s="99" t="s">
        <v>35</v>
      </c>
      <c r="O234" s="99" t="s">
        <v>36</v>
      </c>
      <c r="P234" s="99" t="s">
        <v>33</v>
      </c>
      <c r="Q234" s="104" t="s">
        <v>344</v>
      </c>
      <c r="R234" s="104" t="s">
        <v>344</v>
      </c>
      <c r="S234" s="101">
        <v>8308318192</v>
      </c>
      <c r="T234" s="99" t="s">
        <v>345</v>
      </c>
      <c r="U234" s="126"/>
      <c r="V234" s="126"/>
      <c r="W234" s="127"/>
      <c r="X234" s="111"/>
      <c r="Y234" s="111"/>
    </row>
    <row r="235" spans="1:25" ht="21.95" customHeight="1">
      <c r="A235" s="98">
        <v>57</v>
      </c>
      <c r="B235" s="104" t="s">
        <v>346</v>
      </c>
      <c r="C235" s="99" t="s">
        <v>328</v>
      </c>
      <c r="D235" s="100">
        <v>41162</v>
      </c>
      <c r="E235" s="99">
        <v>41162</v>
      </c>
      <c r="F235" s="99">
        <v>28288</v>
      </c>
      <c r="G235" s="99" t="str">
        <f t="shared" ca="1" si="30"/>
        <v>10 years, 8 months, 10 days</v>
      </c>
      <c r="H235" s="99" t="str">
        <f t="shared" ca="1" si="30"/>
        <v>10 years, 8 months, 10 days</v>
      </c>
      <c r="I235" s="112">
        <f t="shared" si="28"/>
        <v>49472</v>
      </c>
      <c r="J235" s="99" t="s">
        <v>178</v>
      </c>
      <c r="K235" s="112" t="s">
        <v>179</v>
      </c>
      <c r="L235" s="99" t="s">
        <v>180</v>
      </c>
      <c r="M235" s="99" t="s">
        <v>347</v>
      </c>
      <c r="N235" s="99" t="s">
        <v>35</v>
      </c>
      <c r="O235" s="99" t="s">
        <v>36</v>
      </c>
      <c r="P235" s="99" t="s">
        <v>180</v>
      </c>
      <c r="Q235" s="104" t="s">
        <v>348</v>
      </c>
      <c r="R235" s="104" t="s">
        <v>348</v>
      </c>
      <c r="S235" s="101">
        <v>8805815610</v>
      </c>
      <c r="T235" s="99" t="s">
        <v>349</v>
      </c>
      <c r="U235" s="126"/>
      <c r="V235" s="126"/>
      <c r="W235" s="127"/>
      <c r="X235" s="111"/>
      <c r="Y235" s="111"/>
    </row>
    <row r="236" spans="1:25" ht="21.95" customHeight="1">
      <c r="A236" s="98">
        <v>58</v>
      </c>
      <c r="B236" s="104" t="s">
        <v>354</v>
      </c>
      <c r="C236" s="99" t="s">
        <v>328</v>
      </c>
      <c r="D236" s="100">
        <v>39273</v>
      </c>
      <c r="E236" s="99">
        <v>41902</v>
      </c>
      <c r="F236" s="99">
        <v>29567</v>
      </c>
      <c r="G236" s="99" t="str">
        <f t="shared" ca="1" si="30"/>
        <v>15 years, 10 months, 10 days</v>
      </c>
      <c r="H236" s="99" t="str">
        <f t="shared" ca="1" si="30"/>
        <v>8 years, 8 months, 0 days</v>
      </c>
      <c r="I236" s="112">
        <f>DATE(YEAR(F236)+58,MONTH(F236),DAY(F236))</f>
        <v>50751</v>
      </c>
      <c r="J236" s="99" t="s">
        <v>31</v>
      </c>
      <c r="K236" s="99" t="s">
        <v>32</v>
      </c>
      <c r="L236" s="99" t="s">
        <v>33</v>
      </c>
      <c r="M236" s="99" t="s">
        <v>83</v>
      </c>
      <c r="N236" s="99" t="s">
        <v>35</v>
      </c>
      <c r="O236" s="99" t="s">
        <v>36</v>
      </c>
      <c r="P236" s="99" t="s">
        <v>33</v>
      </c>
      <c r="Q236" s="104" t="s">
        <v>288</v>
      </c>
      <c r="R236" s="104" t="s">
        <v>289</v>
      </c>
      <c r="S236" s="101">
        <v>9860121280</v>
      </c>
      <c r="T236" s="99" t="s">
        <v>355</v>
      </c>
      <c r="U236" s="126"/>
      <c r="V236" s="126"/>
      <c r="W236" s="127"/>
      <c r="X236" s="111"/>
      <c r="Y236" s="111"/>
    </row>
    <row r="237" spans="1:25" ht="21.95" customHeight="1">
      <c r="A237" s="98">
        <v>59</v>
      </c>
      <c r="B237" s="104" t="s">
        <v>356</v>
      </c>
      <c r="C237" s="99" t="s">
        <v>328</v>
      </c>
      <c r="D237" s="100">
        <v>39041</v>
      </c>
      <c r="E237" s="99">
        <v>42522</v>
      </c>
      <c r="F237" s="99">
        <v>27417</v>
      </c>
      <c r="G237" s="99" t="str">
        <f ca="1">DATEDIF(D237,TODAY(),"y") &amp; " years, " &amp; DATEDIF(D237,TODAY(),"ym") &amp; " months, " &amp; DATEDIF(D237,TODAY(),"md") &amp; " days"</f>
        <v>16 years, 6 months, 0 days</v>
      </c>
      <c r="H237" s="99" t="str">
        <f ca="1">DATEDIF(E237,TODAY(),"y") &amp; " years, " &amp; DATEDIF(E237,TODAY(),"ym") &amp; " months, " &amp; DATEDIF(E237,TODAY(),"md") &amp; " days"</f>
        <v>6 years, 11 months, 19 days</v>
      </c>
      <c r="I237" s="112">
        <f>DATE(YEAR(F237)+58,MONTH(F237),DAY(F237))</f>
        <v>48602</v>
      </c>
      <c r="J237" s="99" t="s">
        <v>31</v>
      </c>
      <c r="K237" s="99" t="s">
        <v>32</v>
      </c>
      <c r="L237" s="99" t="s">
        <v>32</v>
      </c>
      <c r="M237" s="99" t="s">
        <v>260</v>
      </c>
      <c r="N237" s="99" t="s">
        <v>35</v>
      </c>
      <c r="O237" s="99" t="s">
        <v>36</v>
      </c>
      <c r="P237" s="99" t="s">
        <v>192</v>
      </c>
      <c r="Q237" s="119" t="s">
        <v>357</v>
      </c>
      <c r="R237" s="104" t="s">
        <v>358</v>
      </c>
      <c r="S237" s="101">
        <v>9049905052</v>
      </c>
      <c r="T237" s="99" t="s">
        <v>96</v>
      </c>
      <c r="U237" s="126"/>
      <c r="V237" s="126"/>
      <c r="W237" s="127"/>
      <c r="X237" s="111"/>
      <c r="Y237" s="111"/>
    </row>
    <row r="238" spans="1:25" ht="21.95" customHeight="1">
      <c r="A238" s="98">
        <v>60</v>
      </c>
      <c r="B238" s="104" t="s">
        <v>359</v>
      </c>
      <c r="C238" s="99" t="s">
        <v>360</v>
      </c>
      <c r="D238" s="100">
        <v>40380</v>
      </c>
      <c r="E238" s="99">
        <v>41901</v>
      </c>
      <c r="F238" s="99">
        <v>30523</v>
      </c>
      <c r="G238" s="99" t="str">
        <f t="shared" ca="1" si="30"/>
        <v>12 years, 9 months, 30 days</v>
      </c>
      <c r="H238" s="99" t="str">
        <f t="shared" ca="1" si="30"/>
        <v>8 years, 8 months, 1 days</v>
      </c>
      <c r="I238" s="112">
        <f>DATE(YEAR(F238)+58,MONTH(F238),DAY(F238))</f>
        <v>51708</v>
      </c>
      <c r="J238" s="99" t="s">
        <v>31</v>
      </c>
      <c r="K238" s="99" t="s">
        <v>32</v>
      </c>
      <c r="L238" s="99" t="s">
        <v>33</v>
      </c>
      <c r="M238" s="99" t="s">
        <v>361</v>
      </c>
      <c r="N238" s="99" t="s">
        <v>35</v>
      </c>
      <c r="O238" s="99" t="s">
        <v>36</v>
      </c>
      <c r="P238" s="99"/>
      <c r="Q238" s="104" t="s">
        <v>362</v>
      </c>
      <c r="R238" s="104" t="s">
        <v>362</v>
      </c>
      <c r="S238" s="101">
        <v>9860726198</v>
      </c>
      <c r="T238" s="99" t="s">
        <v>110</v>
      </c>
      <c r="U238" s="126"/>
      <c r="V238" s="126"/>
      <c r="W238" s="127"/>
      <c r="X238" s="111"/>
      <c r="Y238" s="111"/>
    </row>
    <row r="239" spans="1:25" ht="21.95" customHeight="1">
      <c r="A239" s="98">
        <v>61</v>
      </c>
      <c r="B239" s="110" t="s">
        <v>363</v>
      </c>
      <c r="C239" s="99" t="s">
        <v>360</v>
      </c>
      <c r="D239" s="100">
        <v>39022</v>
      </c>
      <c r="E239" s="99">
        <v>42066</v>
      </c>
      <c r="F239" s="99">
        <v>31929</v>
      </c>
      <c r="G239" s="99" t="str">
        <f ca="1">DATEDIF(D239,TODAY(),"y") &amp; " years, " &amp; DATEDIF(D239,TODAY(),"ym") &amp; " months, " &amp; DATEDIF(D239,TODAY(),"md") &amp; " days"</f>
        <v>16 years, 6 months, 19 days</v>
      </c>
      <c r="H239" s="99" t="str">
        <f ca="1">DATEDIF(E239,TODAY(),"y") &amp; " years, " &amp; DATEDIF(E239,TODAY(),"ym") &amp; " months, " &amp; DATEDIF(E239,TODAY(),"md") &amp; " days"</f>
        <v>8 years, 2 months, 17 days</v>
      </c>
      <c r="I239" s="112">
        <f>DATE(YEAR(F239)+58,MONTH(F239),DAY(F239))</f>
        <v>53114</v>
      </c>
      <c r="J239" s="99" t="s">
        <v>31</v>
      </c>
      <c r="K239" s="99" t="s">
        <v>32</v>
      </c>
      <c r="L239" s="99" t="s">
        <v>33</v>
      </c>
      <c r="M239" s="99" t="s">
        <v>364</v>
      </c>
      <c r="N239" s="99" t="s">
        <v>365</v>
      </c>
      <c r="O239" s="99" t="s">
        <v>129</v>
      </c>
      <c r="P239" s="99" t="s">
        <v>192</v>
      </c>
      <c r="Q239" s="104" t="s">
        <v>362</v>
      </c>
      <c r="R239" s="104" t="s">
        <v>362</v>
      </c>
      <c r="S239" s="101">
        <v>8180911053</v>
      </c>
      <c r="T239" s="99" t="s">
        <v>110</v>
      </c>
      <c r="U239" s="126"/>
      <c r="V239" s="126"/>
      <c r="W239" s="127"/>
      <c r="X239" s="111"/>
      <c r="Y239" s="111"/>
    </row>
    <row r="240" spans="1:25" ht="21.95" customHeight="1">
      <c r="A240" s="144" t="s">
        <v>675</v>
      </c>
      <c r="B240" s="144"/>
      <c r="C240" s="144"/>
      <c r="D240" s="144"/>
      <c r="E240" s="144"/>
      <c r="F240" s="144"/>
      <c r="G240" s="144"/>
      <c r="H240" s="144"/>
      <c r="I240" s="144"/>
      <c r="J240" s="144"/>
      <c r="K240" s="144"/>
      <c r="L240" s="144"/>
      <c r="M240" s="144"/>
      <c r="N240" s="144"/>
      <c r="O240" s="144"/>
      <c r="P240" s="144"/>
      <c r="Q240" s="144"/>
      <c r="R240" s="144"/>
      <c r="S240" s="144"/>
      <c r="T240" s="144"/>
      <c r="U240" s="126"/>
      <c r="V240" s="126"/>
      <c r="W240" s="127"/>
      <c r="X240" s="111"/>
      <c r="Y240" s="111"/>
    </row>
    <row r="241" spans="1:25" ht="30.75" customHeight="1">
      <c r="A241" s="132" t="s">
        <v>0</v>
      </c>
      <c r="B241" s="133" t="s">
        <v>1</v>
      </c>
      <c r="C241" s="133" t="s">
        <v>2</v>
      </c>
      <c r="D241" s="134" t="s">
        <v>3</v>
      </c>
      <c r="E241" s="133" t="s">
        <v>4</v>
      </c>
      <c r="F241" s="133" t="s">
        <v>5</v>
      </c>
      <c r="G241" s="133" t="s">
        <v>6</v>
      </c>
      <c r="H241" s="133" t="s">
        <v>7</v>
      </c>
      <c r="I241" s="133" t="s">
        <v>8</v>
      </c>
      <c r="J241" s="133" t="s">
        <v>9</v>
      </c>
      <c r="K241" s="133" t="s">
        <v>9</v>
      </c>
      <c r="L241" s="133" t="s">
        <v>9</v>
      </c>
      <c r="M241" s="133" t="s">
        <v>10</v>
      </c>
      <c r="N241" s="133" t="s">
        <v>11</v>
      </c>
      <c r="O241" s="133" t="s">
        <v>12</v>
      </c>
      <c r="P241" s="133" t="s">
        <v>9</v>
      </c>
      <c r="Q241" s="133" t="s">
        <v>13</v>
      </c>
      <c r="R241" s="133" t="s">
        <v>14</v>
      </c>
      <c r="S241" s="135" t="s">
        <v>15</v>
      </c>
      <c r="T241" s="133" t="s">
        <v>16</v>
      </c>
      <c r="U241" s="126"/>
      <c r="V241" s="126"/>
      <c r="W241" s="127"/>
      <c r="X241" s="111"/>
      <c r="Y241" s="111"/>
    </row>
    <row r="242" spans="1:25" ht="21.95" customHeight="1">
      <c r="A242" s="98">
        <v>1</v>
      </c>
      <c r="B242" s="104" t="s">
        <v>29</v>
      </c>
      <c r="C242" s="99" t="s">
        <v>30</v>
      </c>
      <c r="D242" s="100">
        <v>37076</v>
      </c>
      <c r="E242" s="99">
        <v>37076</v>
      </c>
      <c r="F242" s="99">
        <v>28648</v>
      </c>
      <c r="G242" s="99" t="str">
        <f t="shared" ref="G242:H272" ca="1" si="31">DATEDIF(D242,TODAY(),"y") &amp; " years, " &amp; DATEDIF(D242,TODAY(),"ym") &amp; " months, " &amp; DATEDIF(D242,TODAY(),"md") &amp; " days"</f>
        <v>21 years, 10 months, 16 days</v>
      </c>
      <c r="H242" s="99" t="str">
        <f t="shared" ca="1" si="31"/>
        <v>21 years, 10 months, 16 days</v>
      </c>
      <c r="I242" s="112">
        <f t="shared" ref="I242:I300" si="32">DATE(YEAR(F242)+58,MONTH(F242),DAY(F242))</f>
        <v>49833</v>
      </c>
      <c r="J242" s="99" t="s">
        <v>31</v>
      </c>
      <c r="K242" s="99" t="s">
        <v>32</v>
      </c>
      <c r="L242" s="99" t="s">
        <v>33</v>
      </c>
      <c r="M242" s="99" t="s">
        <v>34</v>
      </c>
      <c r="N242" s="99" t="s">
        <v>35</v>
      </c>
      <c r="O242" s="99" t="s">
        <v>36</v>
      </c>
      <c r="P242" s="99" t="s">
        <v>33</v>
      </c>
      <c r="Q242" s="104" t="s">
        <v>37</v>
      </c>
      <c r="R242" s="104" t="s">
        <v>38</v>
      </c>
      <c r="S242" s="101">
        <v>9850644064</v>
      </c>
      <c r="T242" s="99" t="s">
        <v>39</v>
      </c>
      <c r="U242" s="126"/>
      <c r="V242" s="126"/>
      <c r="W242" s="127"/>
      <c r="X242" s="111"/>
      <c r="Y242" s="111"/>
    </row>
    <row r="243" spans="1:25" ht="21.95" customHeight="1">
      <c r="A243" s="98">
        <v>2</v>
      </c>
      <c r="B243" s="104" t="s">
        <v>43</v>
      </c>
      <c r="C243" s="99" t="s">
        <v>44</v>
      </c>
      <c r="D243" s="100" t="s">
        <v>45</v>
      </c>
      <c r="E243" s="99">
        <v>40458</v>
      </c>
      <c r="F243" s="99">
        <v>26085</v>
      </c>
      <c r="G243" s="99" t="e">
        <f ca="1">DATEDIF(D243,TODAY(),"y") &amp; " years, " &amp; DATEDIF(D243,TODAY(),"ym") &amp; " months, " &amp; DATEDIF(D243,TODAY(),"md") &amp; " days"</f>
        <v>#VALUE!</v>
      </c>
      <c r="H243" s="99" t="str">
        <f ca="1">DATEDIF(E243,TODAY(),"y") &amp; " years, " &amp; DATEDIF(E243,TODAY(),"ym") &amp; " months, " &amp; DATEDIF(E243,TODAY(),"md") &amp; " days"</f>
        <v>12 years, 7 months, 13 days</v>
      </c>
      <c r="I243" s="112">
        <f>DATE(YEAR(F243)+58,MONTH(F243),DAY(F243))</f>
        <v>47270</v>
      </c>
      <c r="J243" s="99" t="s">
        <v>31</v>
      </c>
      <c r="K243" s="99" t="s">
        <v>32</v>
      </c>
      <c r="L243" s="99" t="s">
        <v>33</v>
      </c>
      <c r="M243" s="99" t="s">
        <v>46</v>
      </c>
      <c r="N243" s="99" t="s">
        <v>35</v>
      </c>
      <c r="O243" s="99" t="s">
        <v>36</v>
      </c>
      <c r="P243" s="99" t="s">
        <v>47</v>
      </c>
      <c r="Q243" s="104" t="s">
        <v>48</v>
      </c>
      <c r="R243" s="104" t="s">
        <v>49</v>
      </c>
      <c r="S243" s="101">
        <v>9850989001</v>
      </c>
      <c r="T243" s="99" t="s">
        <v>50</v>
      </c>
      <c r="U243" s="126"/>
      <c r="V243" s="126"/>
      <c r="W243" s="127"/>
      <c r="X243" s="111"/>
      <c r="Y243" s="111"/>
    </row>
    <row r="244" spans="1:25" ht="21.95" customHeight="1">
      <c r="A244" s="98">
        <v>3</v>
      </c>
      <c r="B244" s="104" t="s">
        <v>52</v>
      </c>
      <c r="C244" s="99" t="s">
        <v>53</v>
      </c>
      <c r="D244" s="100">
        <v>40148</v>
      </c>
      <c r="E244" s="99">
        <v>40750</v>
      </c>
      <c r="F244" s="99">
        <v>31599</v>
      </c>
      <c r="G244" s="99" t="str">
        <f t="shared" ca="1" si="31"/>
        <v>13 years, 5 months, 19 days</v>
      </c>
      <c r="H244" s="99" t="str">
        <f t="shared" ca="1" si="31"/>
        <v>11 years, 9 months, 25 days</v>
      </c>
      <c r="I244" s="112">
        <f t="shared" si="32"/>
        <v>52784</v>
      </c>
      <c r="J244" s="99" t="s">
        <v>31</v>
      </c>
      <c r="K244" s="99" t="s">
        <v>32</v>
      </c>
      <c r="L244" s="99" t="s">
        <v>33</v>
      </c>
      <c r="M244" s="99" t="s">
        <v>54</v>
      </c>
      <c r="N244" s="99" t="s">
        <v>55</v>
      </c>
      <c r="O244" s="112" t="s">
        <v>56</v>
      </c>
      <c r="P244" s="99" t="s">
        <v>33</v>
      </c>
      <c r="Q244" s="104" t="s">
        <v>57</v>
      </c>
      <c r="R244" s="104" t="s">
        <v>58</v>
      </c>
      <c r="S244" s="101">
        <v>8888446667</v>
      </c>
      <c r="T244" s="99" t="s">
        <v>59</v>
      </c>
      <c r="U244" s="126"/>
      <c r="V244" s="126"/>
      <c r="W244" s="127"/>
      <c r="X244" s="111"/>
      <c r="Y244" s="111"/>
    </row>
    <row r="245" spans="1:25" ht="21.95" customHeight="1">
      <c r="A245" s="98">
        <v>4</v>
      </c>
      <c r="B245" s="104" t="s">
        <v>61</v>
      </c>
      <c r="C245" s="99" t="s">
        <v>62</v>
      </c>
      <c r="D245" s="100">
        <v>34182</v>
      </c>
      <c r="E245" s="99">
        <v>37058</v>
      </c>
      <c r="F245" s="99">
        <v>24972</v>
      </c>
      <c r="G245" s="99" t="str">
        <f ca="1">DATEDIF(D245,TODAY(),"y") &amp; " years, " &amp; DATEDIF(D245,TODAY(),"ym") &amp; " months, " &amp; DATEDIF(D245,TODAY(),"md") &amp; " days"</f>
        <v>29 years, 9 months, 19 days</v>
      </c>
      <c r="H245" s="99" t="str">
        <f ca="1">DATEDIF(E245,TODAY(),"y") &amp; " years, " &amp; DATEDIF(E245,TODAY(),"ym") &amp; " months, " &amp; DATEDIF(E245,TODAY(),"md") &amp; " days"</f>
        <v>21 years, 11 months, 4 days</v>
      </c>
      <c r="I245" s="112">
        <f>DATE(YEAR(F245)+58,MONTH(F245),DAY(F245))</f>
        <v>46156</v>
      </c>
      <c r="J245" s="99" t="s">
        <v>31</v>
      </c>
      <c r="K245" s="99" t="s">
        <v>32</v>
      </c>
      <c r="L245" s="99" t="s">
        <v>33</v>
      </c>
      <c r="M245" s="99" t="s">
        <v>63</v>
      </c>
      <c r="N245" s="99" t="s">
        <v>64</v>
      </c>
      <c r="O245" s="99" t="s">
        <v>36</v>
      </c>
      <c r="P245" s="99" t="s">
        <v>33</v>
      </c>
      <c r="Q245" s="104" t="s">
        <v>65</v>
      </c>
      <c r="R245" s="104" t="s">
        <v>66</v>
      </c>
      <c r="S245" s="101">
        <v>9764166701</v>
      </c>
      <c r="T245" s="99" t="s">
        <v>67</v>
      </c>
      <c r="U245" s="126"/>
      <c r="V245" s="126"/>
      <c r="W245" s="127"/>
      <c r="X245" s="111"/>
      <c r="Y245" s="111"/>
    </row>
    <row r="246" spans="1:25" ht="21.95" customHeight="1">
      <c r="A246" s="98">
        <v>5</v>
      </c>
      <c r="B246" s="104" t="s">
        <v>69</v>
      </c>
      <c r="C246" s="99" t="s">
        <v>70</v>
      </c>
      <c r="D246" s="100">
        <v>30470</v>
      </c>
      <c r="E246" s="99">
        <v>37058</v>
      </c>
      <c r="F246" s="99">
        <v>21795</v>
      </c>
      <c r="G246" s="99" t="str">
        <f t="shared" ca="1" si="31"/>
        <v>39 years, 11 months, 17 days</v>
      </c>
      <c r="H246" s="99" t="str">
        <f t="shared" ca="1" si="31"/>
        <v>21 years, 11 months, 4 days</v>
      </c>
      <c r="I246" s="112">
        <f t="shared" si="32"/>
        <v>42980</v>
      </c>
      <c r="J246" s="99" t="s">
        <v>31</v>
      </c>
      <c r="K246" s="99" t="s">
        <v>32</v>
      </c>
      <c r="L246" s="99" t="s">
        <v>33</v>
      </c>
      <c r="M246" s="99" t="s">
        <v>71</v>
      </c>
      <c r="N246" s="99" t="s">
        <v>72</v>
      </c>
      <c r="O246" s="99" t="s">
        <v>36</v>
      </c>
      <c r="P246" s="99" t="s">
        <v>33</v>
      </c>
      <c r="Q246" s="104" t="s">
        <v>73</v>
      </c>
      <c r="R246" s="104" t="s">
        <v>74</v>
      </c>
      <c r="S246" s="101" t="s">
        <v>75</v>
      </c>
      <c r="T246" s="99" t="s">
        <v>76</v>
      </c>
      <c r="U246" s="126"/>
      <c r="V246" s="126"/>
      <c r="W246" s="127"/>
      <c r="X246" s="111"/>
      <c r="Y246" s="111"/>
    </row>
    <row r="247" spans="1:25" ht="21.95" customHeight="1">
      <c r="A247" s="98">
        <v>6</v>
      </c>
      <c r="B247" s="104" t="s">
        <v>78</v>
      </c>
      <c r="C247" s="99" t="s">
        <v>70</v>
      </c>
      <c r="D247" s="100">
        <v>34585</v>
      </c>
      <c r="E247" s="99">
        <v>37058</v>
      </c>
      <c r="F247" s="99">
        <v>27181</v>
      </c>
      <c r="G247" s="99" t="str">
        <f t="shared" ca="1" si="31"/>
        <v>28 years, 8 months, 12 days</v>
      </c>
      <c r="H247" s="99" t="str">
        <f t="shared" ca="1" si="31"/>
        <v>21 years, 11 months, 4 days</v>
      </c>
      <c r="I247" s="112">
        <f t="shared" si="32"/>
        <v>48366</v>
      </c>
      <c r="J247" s="99" t="s">
        <v>31</v>
      </c>
      <c r="K247" s="99" t="s">
        <v>32</v>
      </c>
      <c r="L247" s="99" t="s">
        <v>33</v>
      </c>
      <c r="M247" s="99" t="s">
        <v>79</v>
      </c>
      <c r="N247" s="99" t="s">
        <v>35</v>
      </c>
      <c r="O247" s="99" t="s">
        <v>36</v>
      </c>
      <c r="P247" s="99" t="s">
        <v>33</v>
      </c>
      <c r="Q247" s="104" t="s">
        <v>80</v>
      </c>
      <c r="R247" s="104" t="s">
        <v>81</v>
      </c>
      <c r="S247" s="101">
        <v>9822208565</v>
      </c>
      <c r="T247" s="99" t="s">
        <v>82</v>
      </c>
      <c r="U247" s="126"/>
      <c r="V247" s="126"/>
      <c r="W247" s="127"/>
      <c r="X247" s="111"/>
      <c r="Y247" s="111"/>
    </row>
    <row r="248" spans="1:25" ht="21.95" customHeight="1">
      <c r="A248" s="98">
        <v>7</v>
      </c>
      <c r="B248" s="104" t="s">
        <v>86</v>
      </c>
      <c r="C248" s="99" t="s">
        <v>87</v>
      </c>
      <c r="D248" s="100">
        <v>32851</v>
      </c>
      <c r="E248" s="99">
        <v>37068</v>
      </c>
      <c r="F248" s="99">
        <v>24990</v>
      </c>
      <c r="G248" s="99" t="str">
        <f t="shared" ca="1" si="31"/>
        <v>33 years, 5 months, 11 days</v>
      </c>
      <c r="H248" s="99" t="str">
        <f t="shared" ca="1" si="31"/>
        <v>21 years, 10 months, 25 days</v>
      </c>
      <c r="I248" s="112">
        <f t="shared" si="32"/>
        <v>46174</v>
      </c>
      <c r="J248" s="99" t="s">
        <v>31</v>
      </c>
      <c r="K248" s="99" t="s">
        <v>32</v>
      </c>
      <c r="L248" s="99" t="s">
        <v>33</v>
      </c>
      <c r="M248" s="99" t="s">
        <v>83</v>
      </c>
      <c r="N248" s="99" t="s">
        <v>35</v>
      </c>
      <c r="O248" s="99" t="s">
        <v>36</v>
      </c>
      <c r="P248" s="99" t="s">
        <v>33</v>
      </c>
      <c r="Q248" s="104" t="s">
        <v>88</v>
      </c>
      <c r="R248" s="104" t="s">
        <v>89</v>
      </c>
      <c r="S248" s="101">
        <v>9766197179</v>
      </c>
      <c r="T248" s="99" t="s">
        <v>90</v>
      </c>
      <c r="U248" s="126"/>
      <c r="V248" s="126"/>
      <c r="W248" s="127"/>
      <c r="X248" s="111"/>
      <c r="Y248" s="111"/>
    </row>
    <row r="249" spans="1:25" ht="21.95" customHeight="1">
      <c r="A249" s="98">
        <v>8</v>
      </c>
      <c r="B249" s="104" t="s">
        <v>91</v>
      </c>
      <c r="C249" s="99" t="s">
        <v>87</v>
      </c>
      <c r="D249" s="100">
        <v>37480</v>
      </c>
      <c r="E249" s="99">
        <v>38741</v>
      </c>
      <c r="F249" s="99">
        <v>28138</v>
      </c>
      <c r="G249" s="99" t="str">
        <f t="shared" ca="1" si="31"/>
        <v>20 years, 9 months, 8 days</v>
      </c>
      <c r="H249" s="99" t="str">
        <f t="shared" ca="1" si="31"/>
        <v>17 years, 3 months, 27 days</v>
      </c>
      <c r="I249" s="112">
        <f t="shared" si="32"/>
        <v>49322</v>
      </c>
      <c r="J249" s="99" t="s">
        <v>31</v>
      </c>
      <c r="K249" s="99" t="s">
        <v>32</v>
      </c>
      <c r="L249" s="99" t="s">
        <v>33</v>
      </c>
      <c r="M249" s="99" t="s">
        <v>79</v>
      </c>
      <c r="N249" s="99" t="s">
        <v>92</v>
      </c>
      <c r="O249" s="99" t="s">
        <v>93</v>
      </c>
      <c r="P249" s="99" t="s">
        <v>33</v>
      </c>
      <c r="Q249" s="104" t="s">
        <v>94</v>
      </c>
      <c r="R249" s="104" t="s">
        <v>95</v>
      </c>
      <c r="S249" s="101">
        <v>9860797041</v>
      </c>
      <c r="T249" s="99" t="s">
        <v>96</v>
      </c>
      <c r="U249" s="126"/>
      <c r="V249" s="126"/>
      <c r="W249" s="127"/>
      <c r="X249" s="111"/>
      <c r="Y249" s="111"/>
    </row>
    <row r="250" spans="1:25" ht="21.95" customHeight="1">
      <c r="A250" s="98">
        <v>9</v>
      </c>
      <c r="B250" s="104" t="s">
        <v>97</v>
      </c>
      <c r="C250" s="99" t="s">
        <v>87</v>
      </c>
      <c r="D250" s="100">
        <v>33207</v>
      </c>
      <c r="E250" s="99">
        <v>40483</v>
      </c>
      <c r="F250" s="99">
        <v>26085</v>
      </c>
      <c r="G250" s="99" t="str">
        <f t="shared" ca="1" si="31"/>
        <v>32 years, 5 months, 21 days</v>
      </c>
      <c r="H250" s="99" t="str">
        <f t="shared" ca="1" si="31"/>
        <v>12 years, 6 months, 19 days</v>
      </c>
      <c r="I250" s="112">
        <f t="shared" si="32"/>
        <v>47270</v>
      </c>
      <c r="J250" s="99" t="s">
        <v>31</v>
      </c>
      <c r="K250" s="99" t="s">
        <v>32</v>
      </c>
      <c r="L250" s="99" t="s">
        <v>33</v>
      </c>
      <c r="M250" s="99" t="s">
        <v>83</v>
      </c>
      <c r="N250" s="99" t="s">
        <v>35</v>
      </c>
      <c r="O250" s="99" t="s">
        <v>36</v>
      </c>
      <c r="P250" s="99" t="s">
        <v>33</v>
      </c>
      <c r="Q250" s="104" t="s">
        <v>98</v>
      </c>
      <c r="R250" s="104" t="s">
        <v>99</v>
      </c>
      <c r="S250" s="101">
        <v>86059347289</v>
      </c>
      <c r="T250" s="99" t="s">
        <v>100</v>
      </c>
      <c r="U250" s="126"/>
      <c r="V250" s="126"/>
      <c r="W250" s="127"/>
      <c r="X250" s="111"/>
      <c r="Y250" s="111"/>
    </row>
    <row r="251" spans="1:25" ht="21.95" customHeight="1">
      <c r="A251" s="98">
        <v>10</v>
      </c>
      <c r="B251" s="104" t="s">
        <v>101</v>
      </c>
      <c r="C251" s="99" t="s">
        <v>102</v>
      </c>
      <c r="D251" s="100">
        <v>38913</v>
      </c>
      <c r="E251" s="99">
        <v>38913</v>
      </c>
      <c r="F251" s="99">
        <v>31253</v>
      </c>
      <c r="G251" s="99" t="str">
        <f t="shared" ca="1" si="31"/>
        <v>16 years, 10 months, 5 days</v>
      </c>
      <c r="H251" s="99" t="str">
        <f t="shared" ca="1" si="31"/>
        <v>16 years, 10 months, 5 days</v>
      </c>
      <c r="I251" s="112">
        <f t="shared" si="32"/>
        <v>52437</v>
      </c>
      <c r="J251" s="99" t="s">
        <v>31</v>
      </c>
      <c r="K251" s="99" t="s">
        <v>32</v>
      </c>
      <c r="L251" s="99" t="s">
        <v>33</v>
      </c>
      <c r="M251" s="99" t="s">
        <v>83</v>
      </c>
      <c r="N251" s="99" t="s">
        <v>35</v>
      </c>
      <c r="O251" s="99" t="s">
        <v>36</v>
      </c>
      <c r="P251" s="99" t="s">
        <v>47</v>
      </c>
      <c r="Q251" s="104" t="s">
        <v>103</v>
      </c>
      <c r="R251" s="104" t="s">
        <v>104</v>
      </c>
      <c r="S251" s="101">
        <v>9145435968</v>
      </c>
      <c r="T251" s="99" t="s">
        <v>105</v>
      </c>
      <c r="U251" s="126"/>
      <c r="V251" s="126"/>
      <c r="W251" s="127"/>
      <c r="X251" s="111"/>
      <c r="Y251" s="111"/>
    </row>
    <row r="252" spans="1:25" ht="21.95" customHeight="1">
      <c r="A252" s="98">
        <v>11</v>
      </c>
      <c r="B252" s="104" t="s">
        <v>106</v>
      </c>
      <c r="C252" s="99" t="s">
        <v>102</v>
      </c>
      <c r="D252" s="100">
        <v>39142</v>
      </c>
      <c r="E252" s="99">
        <v>39142</v>
      </c>
      <c r="F252" s="99">
        <v>27547</v>
      </c>
      <c r="G252" s="99" t="str">
        <f t="shared" ca="1" si="31"/>
        <v>16 years, 2 months, 19 days</v>
      </c>
      <c r="H252" s="99" t="str">
        <f t="shared" ca="1" si="31"/>
        <v>16 years, 2 months, 19 days</v>
      </c>
      <c r="I252" s="112">
        <f t="shared" si="32"/>
        <v>48732</v>
      </c>
      <c r="J252" s="99" t="s">
        <v>31</v>
      </c>
      <c r="K252" s="99" t="s">
        <v>32</v>
      </c>
      <c r="L252" s="99" t="s">
        <v>33</v>
      </c>
      <c r="M252" s="99" t="s">
        <v>107</v>
      </c>
      <c r="N252" s="99" t="s">
        <v>35</v>
      </c>
      <c r="O252" s="99" t="s">
        <v>36</v>
      </c>
      <c r="P252" s="99" t="s">
        <v>47</v>
      </c>
      <c r="Q252" s="104" t="s">
        <v>108</v>
      </c>
      <c r="R252" s="104" t="s">
        <v>109</v>
      </c>
      <c r="S252" s="101">
        <v>9421130887</v>
      </c>
      <c r="T252" s="99" t="s">
        <v>110</v>
      </c>
      <c r="U252" s="126"/>
      <c r="V252" s="126"/>
      <c r="W252" s="127"/>
      <c r="X252" s="111"/>
      <c r="Y252" s="111"/>
    </row>
    <row r="253" spans="1:25" ht="21.95" customHeight="1">
      <c r="A253" s="98">
        <v>12</v>
      </c>
      <c r="B253" s="104" t="s">
        <v>111</v>
      </c>
      <c r="C253" s="99" t="s">
        <v>102</v>
      </c>
      <c r="D253" s="100">
        <v>39601</v>
      </c>
      <c r="E253" s="99">
        <v>39601</v>
      </c>
      <c r="F253" s="99">
        <v>31090</v>
      </c>
      <c r="G253" s="99" t="str">
        <f t="shared" ca="1" si="31"/>
        <v>14 years, 11 months, 18 days</v>
      </c>
      <c r="H253" s="99" t="str">
        <f t="shared" ca="1" si="31"/>
        <v>14 years, 11 months, 18 days</v>
      </c>
      <c r="I253" s="112">
        <f t="shared" si="32"/>
        <v>52274</v>
      </c>
      <c r="J253" s="99" t="s">
        <v>31</v>
      </c>
      <c r="K253" s="99" t="s">
        <v>32</v>
      </c>
      <c r="L253" s="99" t="s">
        <v>33</v>
      </c>
      <c r="M253" s="99" t="s">
        <v>83</v>
      </c>
      <c r="N253" s="99" t="s">
        <v>35</v>
      </c>
      <c r="O253" s="99" t="s">
        <v>36</v>
      </c>
      <c r="P253" s="99" t="s">
        <v>33</v>
      </c>
      <c r="Q253" s="104" t="s">
        <v>112</v>
      </c>
      <c r="R253" s="104" t="s">
        <v>112</v>
      </c>
      <c r="S253" s="101">
        <v>9764166701</v>
      </c>
      <c r="T253" s="99" t="s">
        <v>113</v>
      </c>
      <c r="U253" s="126"/>
      <c r="V253" s="126"/>
      <c r="W253" s="127"/>
      <c r="X253" s="111"/>
      <c r="Y253" s="111"/>
    </row>
    <row r="254" spans="1:25" ht="21.95" customHeight="1">
      <c r="A254" s="98">
        <v>13</v>
      </c>
      <c r="B254" s="104" t="s">
        <v>115</v>
      </c>
      <c r="C254" s="99" t="s">
        <v>102</v>
      </c>
      <c r="D254" s="100">
        <v>38912</v>
      </c>
      <c r="E254" s="99">
        <v>40514</v>
      </c>
      <c r="F254" s="99">
        <v>28697</v>
      </c>
      <c r="G254" s="99" t="str">
        <f t="shared" ca="1" si="31"/>
        <v>16 years, 10 months, 6 days</v>
      </c>
      <c r="H254" s="99" t="str">
        <f t="shared" ca="1" si="31"/>
        <v>12 years, 5 months, 18 days</v>
      </c>
      <c r="I254" s="112">
        <f t="shared" si="32"/>
        <v>49882</v>
      </c>
      <c r="J254" s="99" t="s">
        <v>31</v>
      </c>
      <c r="K254" s="99" t="s">
        <v>32</v>
      </c>
      <c r="L254" s="99" t="s">
        <v>33</v>
      </c>
      <c r="M254" s="99" t="s">
        <v>116</v>
      </c>
      <c r="N254" s="99" t="s">
        <v>117</v>
      </c>
      <c r="O254" s="99" t="s">
        <v>36</v>
      </c>
      <c r="P254" s="99" t="s">
        <v>33</v>
      </c>
      <c r="Q254" s="104" t="s">
        <v>118</v>
      </c>
      <c r="R254" s="104" t="s">
        <v>119</v>
      </c>
      <c r="S254" s="101">
        <v>9975199401</v>
      </c>
      <c r="T254" s="99" t="s">
        <v>120</v>
      </c>
      <c r="U254" s="126"/>
      <c r="V254" s="126"/>
      <c r="W254" s="127"/>
      <c r="X254" s="111"/>
      <c r="Y254" s="111"/>
    </row>
    <row r="255" spans="1:25" ht="21.95" customHeight="1">
      <c r="A255" s="98">
        <v>14</v>
      </c>
      <c r="B255" s="104" t="s">
        <v>121</v>
      </c>
      <c r="C255" s="99" t="s">
        <v>102</v>
      </c>
      <c r="D255" s="100">
        <v>38405</v>
      </c>
      <c r="E255" s="99">
        <v>40662</v>
      </c>
      <c r="F255" s="99">
        <v>29382</v>
      </c>
      <c r="G255" s="99" t="str">
        <f t="shared" ca="1" si="31"/>
        <v>18 years, 2 months, 29 days</v>
      </c>
      <c r="H255" s="99" t="str">
        <f t="shared" ca="1" si="31"/>
        <v>12 years, 0 months, 22 days</v>
      </c>
      <c r="I255" s="112">
        <f t="shared" si="32"/>
        <v>50566</v>
      </c>
      <c r="J255" s="99" t="s">
        <v>31</v>
      </c>
      <c r="K255" s="99" t="s">
        <v>32</v>
      </c>
      <c r="L255" s="99" t="s">
        <v>33</v>
      </c>
      <c r="M255" s="99" t="s">
        <v>122</v>
      </c>
      <c r="N255" s="99" t="s">
        <v>35</v>
      </c>
      <c r="O255" s="99" t="s">
        <v>36</v>
      </c>
      <c r="P255" s="99" t="s">
        <v>33</v>
      </c>
      <c r="Q255" s="104" t="s">
        <v>123</v>
      </c>
      <c r="R255" s="104" t="s">
        <v>124</v>
      </c>
      <c r="S255" s="101">
        <v>8275269405</v>
      </c>
      <c r="T255" s="99" t="s">
        <v>125</v>
      </c>
      <c r="U255" s="126"/>
      <c r="V255" s="126"/>
      <c r="W255" s="127"/>
      <c r="X255" s="111"/>
      <c r="Y255" s="111"/>
    </row>
    <row r="256" spans="1:25" ht="21.95" customHeight="1">
      <c r="A256" s="98">
        <v>15</v>
      </c>
      <c r="B256" s="107" t="s">
        <v>126</v>
      </c>
      <c r="C256" s="99" t="s">
        <v>102</v>
      </c>
      <c r="D256" s="100">
        <v>38327</v>
      </c>
      <c r="E256" s="99">
        <v>40662</v>
      </c>
      <c r="F256" s="99">
        <v>28208</v>
      </c>
      <c r="G256" s="99" t="str">
        <f t="shared" ca="1" si="31"/>
        <v>18 years, 5 months, 14 days</v>
      </c>
      <c r="H256" s="99" t="str">
        <f t="shared" ca="1" si="31"/>
        <v>12 years, 0 months, 22 days</v>
      </c>
      <c r="I256" s="112">
        <f t="shared" si="32"/>
        <v>49392</v>
      </c>
      <c r="J256" s="99" t="s">
        <v>31</v>
      </c>
      <c r="K256" s="99" t="s">
        <v>32</v>
      </c>
      <c r="L256" s="99" t="s">
        <v>33</v>
      </c>
      <c r="M256" s="99" t="s">
        <v>127</v>
      </c>
      <c r="N256" s="99" t="s">
        <v>128</v>
      </c>
      <c r="O256" s="99" t="s">
        <v>129</v>
      </c>
      <c r="P256" s="99" t="s">
        <v>33</v>
      </c>
      <c r="Q256" s="104" t="s">
        <v>130</v>
      </c>
      <c r="R256" s="104" t="s">
        <v>131</v>
      </c>
      <c r="S256" s="101">
        <v>8600120287</v>
      </c>
      <c r="T256" s="99" t="s">
        <v>132</v>
      </c>
      <c r="U256" s="126"/>
      <c r="V256" s="126"/>
      <c r="W256" s="127"/>
      <c r="X256" s="111"/>
      <c r="Y256" s="111"/>
    </row>
    <row r="257" spans="1:25" ht="21.95" customHeight="1">
      <c r="A257" s="98">
        <v>16</v>
      </c>
      <c r="B257" s="107" t="s">
        <v>133</v>
      </c>
      <c r="C257" s="99" t="s">
        <v>102</v>
      </c>
      <c r="D257" s="100">
        <v>40224</v>
      </c>
      <c r="E257" s="99">
        <v>41087</v>
      </c>
      <c r="F257" s="99">
        <v>28703</v>
      </c>
      <c r="G257" s="99" t="str">
        <f t="shared" ca="1" si="31"/>
        <v>13 years, 3 months, 5 days</v>
      </c>
      <c r="H257" s="99" t="str">
        <f t="shared" ca="1" si="31"/>
        <v>10 years, 10 months, 24 days</v>
      </c>
      <c r="I257" s="112">
        <f t="shared" si="32"/>
        <v>49888</v>
      </c>
      <c r="J257" s="99" t="s">
        <v>31</v>
      </c>
      <c r="K257" s="99" t="s">
        <v>32</v>
      </c>
      <c r="L257" s="99" t="s">
        <v>33</v>
      </c>
      <c r="M257" s="99" t="s">
        <v>116</v>
      </c>
      <c r="N257" s="99" t="s">
        <v>134</v>
      </c>
      <c r="O257" s="99" t="s">
        <v>135</v>
      </c>
      <c r="P257" s="99" t="s">
        <v>33</v>
      </c>
      <c r="Q257" s="104" t="s">
        <v>136</v>
      </c>
      <c r="R257" s="104" t="s">
        <v>137</v>
      </c>
      <c r="S257" s="101" t="s">
        <v>138</v>
      </c>
      <c r="T257" s="99" t="s">
        <v>139</v>
      </c>
      <c r="U257" s="126"/>
      <c r="V257" s="126"/>
      <c r="W257" s="127"/>
      <c r="X257" s="111"/>
      <c r="Y257" s="111"/>
    </row>
    <row r="258" spans="1:25" ht="21.95" customHeight="1">
      <c r="A258" s="98">
        <v>17</v>
      </c>
      <c r="B258" s="104" t="s">
        <v>140</v>
      </c>
      <c r="C258" s="99" t="s">
        <v>102</v>
      </c>
      <c r="D258" s="100">
        <v>38985</v>
      </c>
      <c r="E258" s="99">
        <v>41165</v>
      </c>
      <c r="F258" s="99">
        <v>26451</v>
      </c>
      <c r="G258" s="99" t="str">
        <f t="shared" ca="1" si="31"/>
        <v>16 years, 7 months, 26 days</v>
      </c>
      <c r="H258" s="99" t="str">
        <f t="shared" ca="1" si="31"/>
        <v>10 years, 8 months, 7 days</v>
      </c>
      <c r="I258" s="112">
        <f t="shared" si="32"/>
        <v>47635</v>
      </c>
      <c r="J258" s="99" t="s">
        <v>31</v>
      </c>
      <c r="K258" s="99" t="s">
        <v>32</v>
      </c>
      <c r="L258" s="99" t="s">
        <v>33</v>
      </c>
      <c r="M258" s="99" t="s">
        <v>116</v>
      </c>
      <c r="N258" s="99" t="s">
        <v>35</v>
      </c>
      <c r="O258" s="99" t="s">
        <v>36</v>
      </c>
      <c r="P258" s="99" t="s">
        <v>33</v>
      </c>
      <c r="Q258" s="104" t="s">
        <v>141</v>
      </c>
      <c r="R258" s="104" t="s">
        <v>142</v>
      </c>
      <c r="S258" s="101">
        <v>9665840304</v>
      </c>
      <c r="T258" s="99" t="s">
        <v>143</v>
      </c>
      <c r="U258" s="126"/>
      <c r="V258" s="126"/>
      <c r="W258" s="127"/>
      <c r="X258" s="111"/>
      <c r="Y258" s="111"/>
    </row>
    <row r="259" spans="1:25" ht="21.95" customHeight="1">
      <c r="A259" s="98">
        <v>18</v>
      </c>
      <c r="B259" s="104" t="s">
        <v>145</v>
      </c>
      <c r="C259" s="99" t="s">
        <v>102</v>
      </c>
      <c r="D259" s="100">
        <v>38433</v>
      </c>
      <c r="E259" s="99">
        <v>41297</v>
      </c>
      <c r="F259" s="99">
        <v>28588</v>
      </c>
      <c r="G259" s="99" t="str">
        <f t="shared" ca="1" si="31"/>
        <v>18 years, 1 months, 29 days</v>
      </c>
      <c r="H259" s="99" t="str">
        <f t="shared" ca="1" si="31"/>
        <v>10 years, 3 months, 28 days</v>
      </c>
      <c r="I259" s="112">
        <f t="shared" si="32"/>
        <v>49773</v>
      </c>
      <c r="J259" s="99" t="s">
        <v>31</v>
      </c>
      <c r="K259" s="99" t="s">
        <v>32</v>
      </c>
      <c r="L259" s="99" t="s">
        <v>33</v>
      </c>
      <c r="M259" s="99" t="s">
        <v>83</v>
      </c>
      <c r="N259" s="99" t="s">
        <v>35</v>
      </c>
      <c r="O259" s="99" t="s">
        <v>36</v>
      </c>
      <c r="P259" s="99" t="s">
        <v>33</v>
      </c>
      <c r="Q259" s="104" t="s">
        <v>146</v>
      </c>
      <c r="R259" s="104" t="s">
        <v>147</v>
      </c>
      <c r="S259" s="101">
        <v>9890403885</v>
      </c>
      <c r="T259" s="99" t="s">
        <v>148</v>
      </c>
      <c r="U259" s="126"/>
      <c r="V259" s="126"/>
      <c r="W259" s="127"/>
      <c r="X259" s="111"/>
      <c r="Y259" s="111"/>
    </row>
    <row r="260" spans="1:25" ht="21.95" customHeight="1">
      <c r="A260" s="98">
        <v>19</v>
      </c>
      <c r="B260" s="104" t="s">
        <v>149</v>
      </c>
      <c r="C260" s="99" t="s">
        <v>102</v>
      </c>
      <c r="D260" s="100">
        <v>40833</v>
      </c>
      <c r="E260" s="99">
        <v>40833</v>
      </c>
      <c r="F260" s="99">
        <v>32529</v>
      </c>
      <c r="G260" s="99" t="str">
        <f t="shared" ca="1" si="31"/>
        <v>11 years, 7 months, 3 days</v>
      </c>
      <c r="H260" s="99" t="str">
        <f t="shared" ca="1" si="31"/>
        <v>11 years, 7 months, 3 days</v>
      </c>
      <c r="I260" s="112">
        <f t="shared" si="32"/>
        <v>53713</v>
      </c>
      <c r="J260" s="99" t="s">
        <v>31</v>
      </c>
      <c r="K260" s="99" t="s">
        <v>32</v>
      </c>
      <c r="L260" s="99" t="s">
        <v>150</v>
      </c>
      <c r="M260" s="99" t="s">
        <v>83</v>
      </c>
      <c r="N260" s="99" t="s">
        <v>72</v>
      </c>
      <c r="O260" s="99" t="s">
        <v>36</v>
      </c>
      <c r="P260" s="99" t="s">
        <v>150</v>
      </c>
      <c r="Q260" s="104" t="s">
        <v>151</v>
      </c>
      <c r="R260" s="104" t="s">
        <v>152</v>
      </c>
      <c r="S260" s="101">
        <v>9689004859</v>
      </c>
      <c r="T260" s="99" t="s">
        <v>153</v>
      </c>
      <c r="U260" s="126"/>
      <c r="V260" s="126"/>
      <c r="W260" s="127"/>
      <c r="X260" s="111"/>
      <c r="Y260" s="111"/>
    </row>
    <row r="261" spans="1:25" ht="21.95" customHeight="1">
      <c r="A261" s="98">
        <v>20</v>
      </c>
      <c r="B261" s="104" t="s">
        <v>155</v>
      </c>
      <c r="C261" s="112" t="s">
        <v>102</v>
      </c>
      <c r="D261" s="113">
        <v>40957</v>
      </c>
      <c r="E261" s="112">
        <v>40957</v>
      </c>
      <c r="F261" s="112">
        <v>29812</v>
      </c>
      <c r="G261" s="99" t="str">
        <f t="shared" ca="1" si="31"/>
        <v>11 years, 3 months, 2 days</v>
      </c>
      <c r="H261" s="99" t="str">
        <f t="shared" ca="1" si="31"/>
        <v>11 years, 3 months, 2 days</v>
      </c>
      <c r="I261" s="112">
        <f t="shared" si="32"/>
        <v>50996</v>
      </c>
      <c r="J261" s="112" t="s">
        <v>31</v>
      </c>
      <c r="K261" s="99" t="s">
        <v>32</v>
      </c>
      <c r="L261" s="99" t="s">
        <v>156</v>
      </c>
      <c r="M261" s="99" t="s">
        <v>157</v>
      </c>
      <c r="N261" s="99" t="s">
        <v>158</v>
      </c>
      <c r="O261" s="112" t="s">
        <v>159</v>
      </c>
      <c r="P261" s="99" t="s">
        <v>156</v>
      </c>
      <c r="Q261" s="104" t="s">
        <v>160</v>
      </c>
      <c r="R261" s="104" t="s">
        <v>161</v>
      </c>
      <c r="S261" s="101">
        <v>9689389818</v>
      </c>
      <c r="T261" s="99" t="s">
        <v>162</v>
      </c>
      <c r="U261" s="126"/>
      <c r="V261" s="126"/>
      <c r="W261" s="127"/>
      <c r="X261" s="111"/>
      <c r="Y261" s="111"/>
    </row>
    <row r="262" spans="1:25" ht="21.95" customHeight="1">
      <c r="A262" s="98">
        <v>21</v>
      </c>
      <c r="B262" s="104" t="s">
        <v>164</v>
      </c>
      <c r="C262" s="99" t="s">
        <v>102</v>
      </c>
      <c r="D262" s="100">
        <v>41178</v>
      </c>
      <c r="E262" s="99">
        <v>41086</v>
      </c>
      <c r="F262" s="99">
        <v>29491</v>
      </c>
      <c r="G262" s="99" t="str">
        <f t="shared" ca="1" si="31"/>
        <v>10 years, 7 months, 25 days</v>
      </c>
      <c r="H262" s="99" t="str">
        <f t="shared" ca="1" si="31"/>
        <v>10 years, 10 months, 25 days</v>
      </c>
      <c r="I262" s="112">
        <f t="shared" si="32"/>
        <v>50675</v>
      </c>
      <c r="J262" s="99" t="s">
        <v>31</v>
      </c>
      <c r="K262" s="99" t="s">
        <v>32</v>
      </c>
      <c r="L262" s="99" t="s">
        <v>165</v>
      </c>
      <c r="M262" s="99" t="s">
        <v>83</v>
      </c>
      <c r="N262" s="99" t="s">
        <v>35</v>
      </c>
      <c r="O262" s="99" t="s">
        <v>36</v>
      </c>
      <c r="P262" s="99" t="s">
        <v>165</v>
      </c>
      <c r="Q262" s="104" t="s">
        <v>166</v>
      </c>
      <c r="R262" s="104" t="s">
        <v>167</v>
      </c>
      <c r="S262" s="101">
        <v>7588919776</v>
      </c>
      <c r="T262" s="99" t="s">
        <v>168</v>
      </c>
      <c r="U262" s="126"/>
      <c r="V262" s="126"/>
      <c r="W262" s="127"/>
      <c r="X262" s="111"/>
      <c r="Y262" s="111"/>
    </row>
    <row r="263" spans="1:25" ht="21.95" customHeight="1">
      <c r="A263" s="98">
        <v>22</v>
      </c>
      <c r="B263" s="104" t="s">
        <v>171</v>
      </c>
      <c r="C263" s="99" t="s">
        <v>102</v>
      </c>
      <c r="D263" s="100">
        <v>39244</v>
      </c>
      <c r="E263" s="99">
        <v>41370</v>
      </c>
      <c r="F263" s="99">
        <v>28890</v>
      </c>
      <c r="G263" s="99" t="str">
        <f t="shared" ca="1" si="31"/>
        <v>15 years, 11 months, 9 days</v>
      </c>
      <c r="H263" s="99" t="str">
        <f t="shared" ca="1" si="31"/>
        <v>10 years, 1 months, 14 days</v>
      </c>
      <c r="I263" s="112">
        <f t="shared" si="32"/>
        <v>50075</v>
      </c>
      <c r="J263" s="99" t="s">
        <v>31</v>
      </c>
      <c r="K263" s="99" t="s">
        <v>32</v>
      </c>
      <c r="L263" s="99" t="s">
        <v>33</v>
      </c>
      <c r="M263" s="99" t="s">
        <v>172</v>
      </c>
      <c r="N263" s="99" t="s">
        <v>35</v>
      </c>
      <c r="O263" s="99" t="s">
        <v>36</v>
      </c>
      <c r="P263" s="99" t="s">
        <v>33</v>
      </c>
      <c r="Q263" s="104" t="s">
        <v>173</v>
      </c>
      <c r="R263" s="104" t="s">
        <v>174</v>
      </c>
      <c r="S263" s="101">
        <v>9004580083</v>
      </c>
      <c r="T263" s="99" t="s">
        <v>175</v>
      </c>
      <c r="U263" s="126"/>
      <c r="V263" s="126"/>
      <c r="W263" s="127"/>
      <c r="X263" s="111"/>
      <c r="Y263" s="111"/>
    </row>
    <row r="264" spans="1:25" ht="21.95" customHeight="1">
      <c r="A264" s="98">
        <v>23</v>
      </c>
      <c r="B264" s="104" t="s">
        <v>176</v>
      </c>
      <c r="C264" s="99" t="s">
        <v>177</v>
      </c>
      <c r="D264" s="100">
        <v>41612</v>
      </c>
      <c r="E264" s="99">
        <v>41612</v>
      </c>
      <c r="F264" s="99">
        <v>30848</v>
      </c>
      <c r="G264" s="99" t="str">
        <f t="shared" ca="1" si="31"/>
        <v>9 years, 5 months, 16 days</v>
      </c>
      <c r="H264" s="99" t="str">
        <f t="shared" ca="1" si="31"/>
        <v>9 years, 5 months, 16 days</v>
      </c>
      <c r="I264" s="112">
        <f t="shared" si="32"/>
        <v>52032</v>
      </c>
      <c r="J264" s="112" t="s">
        <v>178</v>
      </c>
      <c r="K264" s="112" t="s">
        <v>179</v>
      </c>
      <c r="L264" s="99" t="s">
        <v>180</v>
      </c>
      <c r="M264" s="99" t="s">
        <v>181</v>
      </c>
      <c r="N264" s="99" t="s">
        <v>35</v>
      </c>
      <c r="O264" s="99" t="s">
        <v>36</v>
      </c>
      <c r="P264" s="99" t="s">
        <v>180</v>
      </c>
      <c r="Q264" s="104" t="s">
        <v>151</v>
      </c>
      <c r="R264" s="104" t="s">
        <v>152</v>
      </c>
      <c r="S264" s="101">
        <v>9767839020</v>
      </c>
      <c r="T264" s="99" t="s">
        <v>153</v>
      </c>
      <c r="U264" s="126"/>
      <c r="V264" s="126"/>
      <c r="W264" s="127"/>
      <c r="X264" s="111"/>
      <c r="Y264" s="111"/>
    </row>
    <row r="265" spans="1:25" ht="21.95" customHeight="1">
      <c r="A265" s="98">
        <v>24</v>
      </c>
      <c r="B265" s="104" t="s">
        <v>183</v>
      </c>
      <c r="C265" s="99" t="s">
        <v>177</v>
      </c>
      <c r="D265" s="100" t="s">
        <v>184</v>
      </c>
      <c r="E265" s="99" t="s">
        <v>184</v>
      </c>
      <c r="F265" s="99">
        <v>33640</v>
      </c>
      <c r="G265" s="99" t="e">
        <f t="shared" ca="1" si="31"/>
        <v>#VALUE!</v>
      </c>
      <c r="H265" s="99" t="e">
        <f t="shared" ca="1" si="31"/>
        <v>#VALUE!</v>
      </c>
      <c r="I265" s="112">
        <f t="shared" si="32"/>
        <v>54825</v>
      </c>
      <c r="J265" s="112" t="s">
        <v>178</v>
      </c>
      <c r="K265" s="112" t="s">
        <v>179</v>
      </c>
      <c r="L265" s="99" t="s">
        <v>180</v>
      </c>
      <c r="M265" s="99" t="s">
        <v>185</v>
      </c>
      <c r="N265" s="99" t="s">
        <v>35</v>
      </c>
      <c r="O265" s="99" t="s">
        <v>36</v>
      </c>
      <c r="P265" s="99" t="s">
        <v>180</v>
      </c>
      <c r="Q265" s="104" t="s">
        <v>186</v>
      </c>
      <c r="R265" s="104" t="s">
        <v>186</v>
      </c>
      <c r="S265" s="101">
        <v>9561248538</v>
      </c>
      <c r="T265" s="99" t="s">
        <v>187</v>
      </c>
      <c r="U265" s="126"/>
      <c r="V265" s="126"/>
      <c r="W265" s="127"/>
      <c r="X265" s="111"/>
      <c r="Y265" s="111"/>
    </row>
    <row r="266" spans="1:25" ht="21.95" customHeight="1">
      <c r="A266" s="98">
        <v>25</v>
      </c>
      <c r="B266" s="104" t="s">
        <v>188</v>
      </c>
      <c r="C266" s="99" t="s">
        <v>102</v>
      </c>
      <c r="D266" s="100">
        <v>40490</v>
      </c>
      <c r="E266" s="99">
        <v>42522</v>
      </c>
      <c r="F266" s="99">
        <v>28687</v>
      </c>
      <c r="G266" s="99" t="str">
        <f ca="1">DATEDIF(D266,TODAY(),"y") &amp; " years, " &amp; DATEDIF(D266,TODAY(),"ym") &amp; " months, " &amp; DATEDIF(D266,TODAY(),"md") &amp; " days"</f>
        <v>12 years, 6 months, 12 days</v>
      </c>
      <c r="H266" s="99" t="str">
        <f ca="1">DATEDIF(E266,TODAY(),"y") &amp; " years, " &amp; DATEDIF(E266,TODAY(),"ym") &amp; " months, " &amp; DATEDIF(E266,TODAY(),"md") &amp; " days"</f>
        <v>6 years, 11 months, 19 days</v>
      </c>
      <c r="I266" s="112">
        <f t="shared" si="32"/>
        <v>49872</v>
      </c>
      <c r="J266" s="99" t="s">
        <v>31</v>
      </c>
      <c r="K266" s="99" t="s">
        <v>32</v>
      </c>
      <c r="L266" s="99" t="s">
        <v>33</v>
      </c>
      <c r="M266" s="99" t="s">
        <v>83</v>
      </c>
      <c r="N266" s="99" t="s">
        <v>35</v>
      </c>
      <c r="O266" s="99" t="s">
        <v>36</v>
      </c>
      <c r="P266" s="99" t="s">
        <v>33</v>
      </c>
      <c r="Q266" s="104" t="s">
        <v>189</v>
      </c>
      <c r="R266" s="104" t="s">
        <v>189</v>
      </c>
      <c r="S266" s="101">
        <v>8275029939</v>
      </c>
      <c r="T266" s="99" t="s">
        <v>190</v>
      </c>
      <c r="U266" s="126"/>
      <c r="V266" s="126"/>
      <c r="W266" s="127"/>
      <c r="X266" s="111"/>
      <c r="Y266" s="111"/>
    </row>
    <row r="267" spans="1:25" ht="21.95" customHeight="1">
      <c r="A267" s="98">
        <v>26</v>
      </c>
      <c r="B267" s="104" t="s">
        <v>191</v>
      </c>
      <c r="C267" s="99" t="s">
        <v>102</v>
      </c>
      <c r="D267" s="100">
        <v>38965</v>
      </c>
      <c r="E267" s="99">
        <v>42124</v>
      </c>
      <c r="F267" s="99">
        <v>28690</v>
      </c>
      <c r="G267" s="99" t="str">
        <f t="shared" ca="1" si="31"/>
        <v>16 years, 8 months, 15 days</v>
      </c>
      <c r="H267" s="99" t="str">
        <f t="shared" ca="1" si="31"/>
        <v>8 years, 0 months, 21 days</v>
      </c>
      <c r="I267" s="112">
        <f t="shared" si="32"/>
        <v>49875</v>
      </c>
      <c r="J267" s="99" t="s">
        <v>31</v>
      </c>
      <c r="K267" s="99" t="s">
        <v>32</v>
      </c>
      <c r="L267" s="99" t="s">
        <v>33</v>
      </c>
      <c r="M267" s="99" t="s">
        <v>83</v>
      </c>
      <c r="N267" s="99" t="s">
        <v>35</v>
      </c>
      <c r="O267" s="99" t="s">
        <v>36</v>
      </c>
      <c r="P267" s="99" t="s">
        <v>192</v>
      </c>
      <c r="Q267" s="104" t="s">
        <v>193</v>
      </c>
      <c r="R267" s="104" t="s">
        <v>194</v>
      </c>
      <c r="S267" s="101">
        <v>9503438776</v>
      </c>
      <c r="T267" s="99" t="s">
        <v>195</v>
      </c>
      <c r="U267" s="126"/>
      <c r="V267" s="126"/>
      <c r="W267" s="127"/>
      <c r="X267" s="111"/>
      <c r="Y267" s="111"/>
    </row>
    <row r="268" spans="1:25" ht="21.95" customHeight="1">
      <c r="A268" s="98">
        <v>27</v>
      </c>
      <c r="B268" s="104" t="s">
        <v>196</v>
      </c>
      <c r="C268" s="99" t="s">
        <v>102</v>
      </c>
      <c r="D268" s="100">
        <v>41621</v>
      </c>
      <c r="E268" s="99">
        <v>42439</v>
      </c>
      <c r="F268" s="99">
        <v>28990</v>
      </c>
      <c r="G268" s="99" t="str">
        <f t="shared" ca="1" si="31"/>
        <v>9 years, 5 months, 7 days</v>
      </c>
      <c r="H268" s="99" t="str">
        <f t="shared" ca="1" si="31"/>
        <v>7 years, 2 months, 10 days</v>
      </c>
      <c r="I268" s="112">
        <f t="shared" si="32"/>
        <v>50175</v>
      </c>
      <c r="J268" s="112" t="s">
        <v>178</v>
      </c>
      <c r="K268" s="112" t="s">
        <v>179</v>
      </c>
      <c r="L268" s="112" t="s">
        <v>179</v>
      </c>
      <c r="M268" s="99" t="s">
        <v>83</v>
      </c>
      <c r="N268" s="99" t="s">
        <v>197</v>
      </c>
      <c r="O268" s="99" t="s">
        <v>56</v>
      </c>
      <c r="P268" s="112" t="s">
        <v>179</v>
      </c>
      <c r="Q268" s="104" t="s">
        <v>198</v>
      </c>
      <c r="R268" s="104" t="s">
        <v>198</v>
      </c>
      <c r="S268" s="101">
        <v>9623789773</v>
      </c>
      <c r="T268" s="99" t="s">
        <v>199</v>
      </c>
      <c r="U268" s="126"/>
      <c r="V268" s="126"/>
      <c r="W268" s="127"/>
      <c r="X268" s="111"/>
      <c r="Y268" s="111"/>
    </row>
    <row r="269" spans="1:25" ht="21.95" customHeight="1">
      <c r="A269" s="98">
        <v>28</v>
      </c>
      <c r="B269" s="104" t="s">
        <v>200</v>
      </c>
      <c r="C269" s="99" t="s">
        <v>102</v>
      </c>
      <c r="D269" s="100">
        <v>38322</v>
      </c>
      <c r="E269" s="99">
        <v>42522</v>
      </c>
      <c r="F269" s="99">
        <v>29164</v>
      </c>
      <c r="G269" s="99" t="str">
        <f ca="1">DATEDIF(D269,TODAY(),"y") &amp; " years, " &amp; DATEDIF(D269,TODAY(),"ym") &amp; " months, " &amp; DATEDIF(D269,TODAY(),"md") &amp; " days"</f>
        <v>18 years, 5 months, 19 days</v>
      </c>
      <c r="H269" s="99" t="str">
        <f ca="1">DATEDIF(E269,TODAY(),"y") &amp; " years, " &amp; DATEDIF(E269,TODAY(),"ym") &amp; " months, " &amp; DATEDIF(E269,TODAY(),"md") &amp; " days"</f>
        <v>6 years, 11 months, 19 days</v>
      </c>
      <c r="I269" s="112">
        <f t="shared" si="32"/>
        <v>50349</v>
      </c>
      <c r="J269" s="99" t="s">
        <v>31</v>
      </c>
      <c r="K269" s="99" t="s">
        <v>32</v>
      </c>
      <c r="L269" s="99" t="s">
        <v>32</v>
      </c>
      <c r="M269" s="99" t="s">
        <v>172</v>
      </c>
      <c r="N269" s="99" t="s">
        <v>201</v>
      </c>
      <c r="O269" s="99" t="s">
        <v>36</v>
      </c>
      <c r="P269" s="99" t="s">
        <v>192</v>
      </c>
      <c r="Q269" s="104" t="s">
        <v>202</v>
      </c>
      <c r="R269" s="104" t="s">
        <v>202</v>
      </c>
      <c r="S269" s="101">
        <v>9767576380</v>
      </c>
      <c r="T269" s="99" t="s">
        <v>139</v>
      </c>
      <c r="U269" s="126"/>
      <c r="V269" s="126"/>
      <c r="W269" s="127"/>
      <c r="X269" s="111"/>
      <c r="Y269" s="111"/>
    </row>
    <row r="270" spans="1:25" ht="21.95" customHeight="1">
      <c r="A270" s="98">
        <v>29</v>
      </c>
      <c r="B270" s="104" t="s">
        <v>204</v>
      </c>
      <c r="C270" s="99" t="s">
        <v>102</v>
      </c>
      <c r="D270" s="100">
        <v>38639</v>
      </c>
      <c r="E270" s="99">
        <v>42522</v>
      </c>
      <c r="F270" s="99">
        <v>29581</v>
      </c>
      <c r="G270" s="99" t="str">
        <f ca="1">DATEDIF(D270,TODAY(),"y") &amp; " years, " &amp; DATEDIF(D270,TODAY(),"ym") &amp; " months, " &amp; DATEDIF(D270,TODAY(),"md") &amp; " days"</f>
        <v>17 years, 7 months, 6 days</v>
      </c>
      <c r="H270" s="99" t="str">
        <f ca="1">DATEDIF(E270,TODAY(),"y") &amp; " years, " &amp; DATEDIF(E270,TODAY(),"ym") &amp; " months, " &amp; DATEDIF(E270,TODAY(),"md") &amp; " days"</f>
        <v>6 years, 11 months, 19 days</v>
      </c>
      <c r="I270" s="112">
        <f t="shared" si="32"/>
        <v>50765</v>
      </c>
      <c r="J270" s="99" t="s">
        <v>31</v>
      </c>
      <c r="K270" s="99" t="s">
        <v>32</v>
      </c>
      <c r="L270" s="99" t="s">
        <v>32</v>
      </c>
      <c r="M270" s="99" t="s">
        <v>205</v>
      </c>
      <c r="N270" s="99" t="s">
        <v>35</v>
      </c>
      <c r="O270" s="99" t="s">
        <v>36</v>
      </c>
      <c r="P270" s="99" t="s">
        <v>192</v>
      </c>
      <c r="Q270" s="104" t="s">
        <v>206</v>
      </c>
      <c r="R270" s="104" t="s">
        <v>207</v>
      </c>
      <c r="S270" s="101">
        <v>9890867114</v>
      </c>
      <c r="T270" s="99" t="s">
        <v>208</v>
      </c>
      <c r="U270" s="126"/>
      <c r="V270" s="126"/>
      <c r="W270" s="127"/>
      <c r="X270" s="111"/>
      <c r="Y270" s="111"/>
    </row>
    <row r="271" spans="1:25" ht="21.95" customHeight="1">
      <c r="A271" s="98">
        <v>30</v>
      </c>
      <c r="B271" s="104" t="s">
        <v>209</v>
      </c>
      <c r="C271" s="99" t="s">
        <v>102</v>
      </c>
      <c r="D271" s="100">
        <v>38055</v>
      </c>
      <c r="E271" s="99">
        <v>42522</v>
      </c>
      <c r="F271" s="99">
        <v>28780</v>
      </c>
      <c r="G271" s="99" t="str">
        <f t="shared" ca="1" si="31"/>
        <v>19 years, 2 months, 11 days</v>
      </c>
      <c r="H271" s="99" t="str">
        <f t="shared" ca="1" si="31"/>
        <v>6 years, 11 months, 19 days</v>
      </c>
      <c r="I271" s="112">
        <f t="shared" si="32"/>
        <v>49965</v>
      </c>
      <c r="J271" s="99" t="s">
        <v>31</v>
      </c>
      <c r="K271" s="99" t="s">
        <v>32</v>
      </c>
      <c r="L271" s="99" t="s">
        <v>33</v>
      </c>
      <c r="M271" s="99" t="s">
        <v>210</v>
      </c>
      <c r="N271" s="99" t="s">
        <v>211</v>
      </c>
      <c r="O271" s="99" t="s">
        <v>129</v>
      </c>
      <c r="P271" s="99" t="s">
        <v>192</v>
      </c>
      <c r="Q271" s="104" t="s">
        <v>212</v>
      </c>
      <c r="R271" s="104" t="s">
        <v>212</v>
      </c>
      <c r="S271" s="101">
        <v>8421532065</v>
      </c>
      <c r="T271" s="99" t="s">
        <v>213</v>
      </c>
      <c r="U271" s="126"/>
      <c r="V271" s="126"/>
      <c r="W271" s="127"/>
      <c r="X271" s="111"/>
      <c r="Y271" s="111"/>
    </row>
    <row r="272" spans="1:25" ht="21.95" customHeight="1">
      <c r="A272" s="98">
        <v>31</v>
      </c>
      <c r="B272" s="107" t="s">
        <v>214</v>
      </c>
      <c r="C272" s="99" t="s">
        <v>102</v>
      </c>
      <c r="D272" s="113">
        <v>37147</v>
      </c>
      <c r="E272" s="112">
        <v>42522</v>
      </c>
      <c r="F272" s="112">
        <v>27181</v>
      </c>
      <c r="G272" s="112" t="str">
        <f t="shared" ca="1" si="31"/>
        <v>21 years, 8 months, 7 days</v>
      </c>
      <c r="H272" s="112" t="str">
        <f t="shared" ca="1" si="31"/>
        <v>6 years, 11 months, 19 days</v>
      </c>
      <c r="I272" s="112">
        <f t="shared" si="32"/>
        <v>48366</v>
      </c>
      <c r="J272" s="99" t="s">
        <v>31</v>
      </c>
      <c r="K272" s="99" t="s">
        <v>32</v>
      </c>
      <c r="L272" s="99" t="s">
        <v>33</v>
      </c>
      <c r="M272" s="99" t="s">
        <v>83</v>
      </c>
      <c r="N272" s="99" t="s">
        <v>35</v>
      </c>
      <c r="O272" s="99" t="s">
        <v>36</v>
      </c>
      <c r="P272" s="99" t="s">
        <v>192</v>
      </c>
      <c r="Q272" s="104" t="s">
        <v>215</v>
      </c>
      <c r="R272" s="104" t="s">
        <v>215</v>
      </c>
      <c r="S272" s="101">
        <v>9689573679</v>
      </c>
      <c r="T272" s="99" t="s">
        <v>100</v>
      </c>
      <c r="U272" s="126"/>
      <c r="V272" s="126"/>
      <c r="W272" s="127"/>
      <c r="X272" s="111"/>
      <c r="Y272" s="111"/>
    </row>
    <row r="273" spans="1:25" ht="21.95" customHeight="1">
      <c r="A273" s="98">
        <v>32</v>
      </c>
      <c r="B273" s="104" t="s">
        <v>216</v>
      </c>
      <c r="C273" s="99" t="s">
        <v>102</v>
      </c>
      <c r="D273" s="113">
        <v>38488</v>
      </c>
      <c r="E273" s="112">
        <v>42524</v>
      </c>
      <c r="F273" s="112">
        <v>28472</v>
      </c>
      <c r="G273" s="112" t="str">
        <f ca="1">DATEDIF(D273,TODAY(),"y") &amp; " years, " &amp; DATEDIF(D273,TODAY(),"ym") &amp; " months, " &amp; DATEDIF(D273,TODAY(),"md") &amp; " days"</f>
        <v>18 years, 0 months, 4 days</v>
      </c>
      <c r="H273" s="112" t="str">
        <f ca="1">DATEDIF(E273,TODAY(),"y") &amp; " years, " &amp; DATEDIF(E273,TODAY(),"ym") &amp; " months, " &amp; DATEDIF(E273,TODAY(),"md") &amp; " days"</f>
        <v>6 years, 11 months, 17 days</v>
      </c>
      <c r="I273" s="112">
        <f t="shared" si="32"/>
        <v>49656</v>
      </c>
      <c r="J273" s="99" t="s">
        <v>31</v>
      </c>
      <c r="K273" s="99" t="s">
        <v>32</v>
      </c>
      <c r="L273" s="99" t="s">
        <v>32</v>
      </c>
      <c r="M273" s="99" t="s">
        <v>205</v>
      </c>
      <c r="N273" s="99" t="s">
        <v>197</v>
      </c>
      <c r="O273" s="99" t="s">
        <v>56</v>
      </c>
      <c r="P273" s="99" t="s">
        <v>192</v>
      </c>
      <c r="Q273" s="104" t="s">
        <v>217</v>
      </c>
      <c r="R273" s="104" t="s">
        <v>217</v>
      </c>
      <c r="S273" s="101">
        <v>9823799080</v>
      </c>
      <c r="T273" s="99" t="s">
        <v>114</v>
      </c>
      <c r="U273" s="126"/>
      <c r="V273" s="126"/>
      <c r="W273" s="127"/>
      <c r="X273" s="111"/>
      <c r="Y273" s="111"/>
    </row>
    <row r="274" spans="1:25" ht="21.95" customHeight="1">
      <c r="A274" s="98">
        <v>33</v>
      </c>
      <c r="B274" s="104" t="s">
        <v>218</v>
      </c>
      <c r="C274" s="99" t="s">
        <v>219</v>
      </c>
      <c r="D274" s="100">
        <v>37712</v>
      </c>
      <c r="E274" s="99">
        <v>39244</v>
      </c>
      <c r="F274" s="99">
        <v>29003</v>
      </c>
      <c r="G274" s="99" t="str">
        <f t="shared" ref="G274:H303" ca="1" si="33">DATEDIF(D274,TODAY(),"y") &amp; " years, " &amp; DATEDIF(D274,TODAY(),"ym") &amp; " months, " &amp; DATEDIF(D274,TODAY(),"md") &amp; " days"</f>
        <v>20 years, 1 months, 19 days</v>
      </c>
      <c r="H274" s="99" t="str">
        <f t="shared" ca="1" si="33"/>
        <v>15 years, 11 months, 9 days</v>
      </c>
      <c r="I274" s="112">
        <f t="shared" si="32"/>
        <v>50188</v>
      </c>
      <c r="J274" s="99" t="s">
        <v>31</v>
      </c>
      <c r="K274" s="99" t="s">
        <v>32</v>
      </c>
      <c r="L274" s="99" t="s">
        <v>33</v>
      </c>
      <c r="M274" s="99" t="s">
        <v>220</v>
      </c>
      <c r="N274" s="99" t="s">
        <v>35</v>
      </c>
      <c r="O274" s="99" t="s">
        <v>36</v>
      </c>
      <c r="P274" s="99" t="s">
        <v>33</v>
      </c>
      <c r="Q274" s="104" t="s">
        <v>221</v>
      </c>
      <c r="R274" s="104" t="s">
        <v>222</v>
      </c>
      <c r="S274" s="101">
        <v>8275592566</v>
      </c>
      <c r="T274" s="99" t="s">
        <v>223</v>
      </c>
      <c r="U274" s="126"/>
      <c r="V274" s="126"/>
      <c r="W274" s="127"/>
      <c r="X274" s="111"/>
      <c r="Y274" s="111"/>
    </row>
    <row r="275" spans="1:25" ht="21.95" customHeight="1">
      <c r="A275" s="98">
        <v>34</v>
      </c>
      <c r="B275" s="104" t="s">
        <v>224</v>
      </c>
      <c r="C275" s="99" t="s">
        <v>225</v>
      </c>
      <c r="D275" s="100">
        <v>35403</v>
      </c>
      <c r="E275" s="99">
        <v>38718</v>
      </c>
      <c r="F275" s="99">
        <v>25355</v>
      </c>
      <c r="G275" s="99" t="str">
        <f t="shared" ca="1" si="33"/>
        <v>26 years, 5 months, 16 days</v>
      </c>
      <c r="H275" s="99" t="str">
        <f t="shared" ca="1" si="33"/>
        <v>17 years, 4 months, 19 days</v>
      </c>
      <c r="I275" s="112">
        <f t="shared" si="32"/>
        <v>46539</v>
      </c>
      <c r="J275" s="99" t="s">
        <v>31</v>
      </c>
      <c r="K275" s="99" t="s">
        <v>32</v>
      </c>
      <c r="L275" s="99" t="s">
        <v>33</v>
      </c>
      <c r="M275" s="99" t="s">
        <v>226</v>
      </c>
      <c r="N275" s="99" t="s">
        <v>35</v>
      </c>
      <c r="O275" s="99" t="s">
        <v>36</v>
      </c>
      <c r="P275" s="99" t="s">
        <v>33</v>
      </c>
      <c r="Q275" s="104" t="s">
        <v>227</v>
      </c>
      <c r="R275" s="104" t="s">
        <v>228</v>
      </c>
      <c r="S275" s="101">
        <v>9850528174</v>
      </c>
      <c r="T275" s="99" t="s">
        <v>229</v>
      </c>
      <c r="U275" s="126"/>
      <c r="V275" s="126"/>
      <c r="W275" s="127"/>
      <c r="X275" s="111"/>
      <c r="Y275" s="111"/>
    </row>
    <row r="276" spans="1:25" ht="21.95" customHeight="1">
      <c r="A276" s="98">
        <v>35</v>
      </c>
      <c r="B276" s="104" t="s">
        <v>230</v>
      </c>
      <c r="C276" s="99" t="s">
        <v>231</v>
      </c>
      <c r="D276" s="100">
        <v>36059</v>
      </c>
      <c r="E276" s="99">
        <v>37084</v>
      </c>
      <c r="F276" s="99">
        <v>26953</v>
      </c>
      <c r="G276" s="99" t="str">
        <f t="shared" ca="1" si="33"/>
        <v>24 years, 7 months, 30 days</v>
      </c>
      <c r="H276" s="99" t="str">
        <f t="shared" ca="1" si="33"/>
        <v>21 years, 10 months, 8 days</v>
      </c>
      <c r="I276" s="112">
        <f t="shared" si="32"/>
        <v>48137</v>
      </c>
      <c r="J276" s="99" t="s">
        <v>31</v>
      </c>
      <c r="K276" s="99" t="s">
        <v>32</v>
      </c>
      <c r="L276" s="99" t="s">
        <v>33</v>
      </c>
      <c r="M276" s="99" t="s">
        <v>232</v>
      </c>
      <c r="N276" s="99" t="s">
        <v>35</v>
      </c>
      <c r="O276" s="99" t="s">
        <v>36</v>
      </c>
      <c r="P276" s="99" t="s">
        <v>33</v>
      </c>
      <c r="Q276" s="104" t="s">
        <v>160</v>
      </c>
      <c r="R276" s="104" t="s">
        <v>233</v>
      </c>
      <c r="S276" s="101">
        <v>9421132198</v>
      </c>
      <c r="T276" s="99" t="s">
        <v>234</v>
      </c>
      <c r="U276" s="126"/>
      <c r="V276" s="126"/>
      <c r="W276" s="127"/>
      <c r="X276" s="111"/>
      <c r="Y276" s="111"/>
    </row>
    <row r="277" spans="1:25" ht="21.95" customHeight="1">
      <c r="A277" s="98">
        <v>36</v>
      </c>
      <c r="B277" s="104" t="s">
        <v>236</v>
      </c>
      <c r="C277" s="99" t="s">
        <v>231</v>
      </c>
      <c r="D277" s="100">
        <v>38530</v>
      </c>
      <c r="E277" s="99">
        <v>39800</v>
      </c>
      <c r="F277" s="99">
        <v>27563</v>
      </c>
      <c r="G277" s="99" t="str">
        <f t="shared" ca="1" si="33"/>
        <v>17 years, 10 months, 24 days</v>
      </c>
      <c r="H277" s="99" t="str">
        <f t="shared" ca="1" si="33"/>
        <v>14 years, 5 months, 2 days</v>
      </c>
      <c r="I277" s="112">
        <f t="shared" si="32"/>
        <v>48748</v>
      </c>
      <c r="J277" s="99" t="s">
        <v>31</v>
      </c>
      <c r="K277" s="99" t="s">
        <v>32</v>
      </c>
      <c r="L277" s="99" t="s">
        <v>33</v>
      </c>
      <c r="M277" s="99" t="s">
        <v>237</v>
      </c>
      <c r="N277" s="99" t="s">
        <v>35</v>
      </c>
      <c r="O277" s="99" t="s">
        <v>36</v>
      </c>
      <c r="P277" s="99" t="s">
        <v>33</v>
      </c>
      <c r="Q277" s="104" t="s">
        <v>238</v>
      </c>
      <c r="R277" s="104" t="s">
        <v>239</v>
      </c>
      <c r="S277" s="101">
        <v>9766703609</v>
      </c>
      <c r="T277" s="99" t="s">
        <v>240</v>
      </c>
      <c r="U277" s="126"/>
      <c r="V277" s="126"/>
      <c r="W277" s="127"/>
      <c r="X277" s="111"/>
      <c r="Y277" s="111"/>
    </row>
    <row r="278" spans="1:25" ht="21.95" customHeight="1">
      <c r="A278" s="98">
        <v>37</v>
      </c>
      <c r="B278" s="104" t="s">
        <v>242</v>
      </c>
      <c r="C278" s="99" t="s">
        <v>231</v>
      </c>
      <c r="D278" s="100">
        <v>37949</v>
      </c>
      <c r="E278" s="99">
        <v>40302</v>
      </c>
      <c r="F278" s="99">
        <v>27489</v>
      </c>
      <c r="G278" s="99" t="str">
        <f t="shared" ca="1" si="33"/>
        <v>19 years, 5 months, 27 days</v>
      </c>
      <c r="H278" s="99" t="str">
        <f t="shared" ca="1" si="33"/>
        <v>13 years, 0 months, 16 days</v>
      </c>
      <c r="I278" s="112">
        <f t="shared" si="32"/>
        <v>48674</v>
      </c>
      <c r="J278" s="99" t="s">
        <v>31</v>
      </c>
      <c r="K278" s="99" t="s">
        <v>32</v>
      </c>
      <c r="L278" s="99" t="s">
        <v>33</v>
      </c>
      <c r="M278" s="99" t="s">
        <v>237</v>
      </c>
      <c r="N278" s="99" t="s">
        <v>35</v>
      </c>
      <c r="O278" s="99" t="s">
        <v>36</v>
      </c>
      <c r="P278" s="99" t="s">
        <v>33</v>
      </c>
      <c r="Q278" s="104" t="s">
        <v>243</v>
      </c>
      <c r="R278" s="104" t="s">
        <v>244</v>
      </c>
      <c r="S278" s="101">
        <v>9673720401</v>
      </c>
      <c r="T278" s="99" t="s">
        <v>110</v>
      </c>
      <c r="U278" s="126"/>
      <c r="V278" s="126"/>
      <c r="W278" s="127"/>
      <c r="X278" s="111"/>
      <c r="Y278" s="111"/>
    </row>
    <row r="279" spans="1:25" ht="21.95" customHeight="1">
      <c r="A279" s="98">
        <v>38</v>
      </c>
      <c r="B279" s="104" t="s">
        <v>245</v>
      </c>
      <c r="C279" s="99" t="s">
        <v>231</v>
      </c>
      <c r="D279" s="100">
        <v>38737</v>
      </c>
      <c r="E279" s="99">
        <v>40656</v>
      </c>
      <c r="F279" s="99">
        <v>27444</v>
      </c>
      <c r="G279" s="99" t="str">
        <f t="shared" ca="1" si="33"/>
        <v>17 years, 4 months, 0 days</v>
      </c>
      <c r="H279" s="99" t="str">
        <f t="shared" ca="1" si="33"/>
        <v>12 years, 0 months, 28 days</v>
      </c>
      <c r="I279" s="112">
        <f t="shared" si="32"/>
        <v>48629</v>
      </c>
      <c r="J279" s="99" t="s">
        <v>31</v>
      </c>
      <c r="K279" s="99" t="s">
        <v>32</v>
      </c>
      <c r="L279" s="99" t="s">
        <v>33</v>
      </c>
      <c r="M279" s="99" t="s">
        <v>237</v>
      </c>
      <c r="N279" s="99" t="s">
        <v>35</v>
      </c>
      <c r="O279" s="99" t="s">
        <v>36</v>
      </c>
      <c r="P279" s="99" t="s">
        <v>33</v>
      </c>
      <c r="Q279" s="104" t="s">
        <v>160</v>
      </c>
      <c r="R279" s="104" t="s">
        <v>246</v>
      </c>
      <c r="S279" s="101">
        <v>8380839719</v>
      </c>
      <c r="T279" s="99" t="s">
        <v>247</v>
      </c>
      <c r="U279" s="126"/>
      <c r="V279" s="126"/>
      <c r="W279" s="127"/>
      <c r="X279" s="111"/>
      <c r="Y279" s="111"/>
    </row>
    <row r="280" spans="1:25" ht="21.95" customHeight="1">
      <c r="A280" s="98">
        <v>39</v>
      </c>
      <c r="B280" s="104" t="s">
        <v>248</v>
      </c>
      <c r="C280" s="99" t="s">
        <v>231</v>
      </c>
      <c r="D280" s="100">
        <v>40999</v>
      </c>
      <c r="E280" s="99">
        <v>40999</v>
      </c>
      <c r="F280" s="99">
        <v>27912</v>
      </c>
      <c r="G280" s="99" t="str">
        <f t="shared" ca="1" si="33"/>
        <v>11 years, 1 months, 20 days</v>
      </c>
      <c r="H280" s="99" t="str">
        <f t="shared" ca="1" si="33"/>
        <v>11 years, 1 months, 20 days</v>
      </c>
      <c r="I280" s="112">
        <f t="shared" si="32"/>
        <v>49096</v>
      </c>
      <c r="J280" s="99" t="s">
        <v>31</v>
      </c>
      <c r="K280" s="99" t="s">
        <v>32</v>
      </c>
      <c r="L280" s="99" t="s">
        <v>33</v>
      </c>
      <c r="M280" s="99" t="s">
        <v>237</v>
      </c>
      <c r="N280" s="99" t="s">
        <v>72</v>
      </c>
      <c r="O280" s="99" t="s">
        <v>36</v>
      </c>
      <c r="P280" s="99" t="s">
        <v>33</v>
      </c>
      <c r="Q280" s="104" t="s">
        <v>249</v>
      </c>
      <c r="R280" s="104" t="s">
        <v>250</v>
      </c>
      <c r="S280" s="101">
        <v>9960817065</v>
      </c>
      <c r="T280" s="99" t="s">
        <v>251</v>
      </c>
      <c r="U280" s="126"/>
      <c r="V280" s="126"/>
      <c r="W280" s="127"/>
      <c r="X280" s="111"/>
      <c r="Y280" s="111"/>
    </row>
    <row r="281" spans="1:25" ht="21.95" customHeight="1">
      <c r="A281" s="98">
        <v>40</v>
      </c>
      <c r="B281" s="104" t="s">
        <v>252</v>
      </c>
      <c r="C281" s="112" t="s">
        <v>253</v>
      </c>
      <c r="D281" s="113">
        <v>41842</v>
      </c>
      <c r="E281" s="112">
        <v>41842</v>
      </c>
      <c r="F281" s="112">
        <v>34454</v>
      </c>
      <c r="G281" s="99" t="str">
        <f t="shared" ca="1" si="33"/>
        <v>8 years, 9 months, 29 days</v>
      </c>
      <c r="H281" s="99" t="str">
        <f t="shared" ca="1" si="33"/>
        <v>8 years, 9 months, 29 days</v>
      </c>
      <c r="I281" s="112">
        <f t="shared" si="32"/>
        <v>55639</v>
      </c>
      <c r="J281" s="99" t="s">
        <v>178</v>
      </c>
      <c r="K281" s="112" t="s">
        <v>179</v>
      </c>
      <c r="L281" s="99" t="s">
        <v>180</v>
      </c>
      <c r="M281" s="99" t="s">
        <v>254</v>
      </c>
      <c r="N281" s="99" t="s">
        <v>35</v>
      </c>
      <c r="O281" s="99" t="s">
        <v>36</v>
      </c>
      <c r="P281" s="99" t="s">
        <v>180</v>
      </c>
      <c r="Q281" s="104" t="s">
        <v>103</v>
      </c>
      <c r="R281" s="104" t="s">
        <v>255</v>
      </c>
      <c r="S281" s="101">
        <v>8308386368</v>
      </c>
      <c r="T281" s="99" t="s">
        <v>256</v>
      </c>
      <c r="U281" s="126"/>
      <c r="V281" s="126"/>
      <c r="W281" s="127"/>
      <c r="X281" s="111"/>
      <c r="Y281" s="111"/>
    </row>
    <row r="282" spans="1:25" ht="21.95" customHeight="1">
      <c r="A282" s="98">
        <v>41</v>
      </c>
      <c r="B282" s="104" t="s">
        <v>258</v>
      </c>
      <c r="C282" s="99" t="s">
        <v>259</v>
      </c>
      <c r="D282" s="100">
        <v>31798</v>
      </c>
      <c r="E282" s="99">
        <v>38777</v>
      </c>
      <c r="F282" s="99">
        <v>22068</v>
      </c>
      <c r="G282" s="99" t="str">
        <f t="shared" ca="1" si="33"/>
        <v>36 years, 3 months, 30 days</v>
      </c>
      <c r="H282" s="99" t="str">
        <f t="shared" ca="1" si="33"/>
        <v>17 years, 2 months, 19 days</v>
      </c>
      <c r="I282" s="112">
        <f t="shared" si="32"/>
        <v>43252</v>
      </c>
      <c r="J282" s="99" t="s">
        <v>31</v>
      </c>
      <c r="K282" s="99" t="s">
        <v>32</v>
      </c>
      <c r="L282" s="99" t="s">
        <v>33</v>
      </c>
      <c r="M282" s="99" t="s">
        <v>260</v>
      </c>
      <c r="N282" s="99" t="s">
        <v>35</v>
      </c>
      <c r="O282" s="99" t="s">
        <v>36</v>
      </c>
      <c r="P282" s="99" t="s">
        <v>33</v>
      </c>
      <c r="Q282" s="104" t="s">
        <v>261</v>
      </c>
      <c r="R282" s="104" t="s">
        <v>262</v>
      </c>
      <c r="S282" s="101">
        <v>7709255802</v>
      </c>
      <c r="T282" s="99" t="s">
        <v>39</v>
      </c>
      <c r="U282" s="126"/>
      <c r="V282" s="126"/>
      <c r="W282" s="127"/>
      <c r="X282" s="111"/>
      <c r="Y282" s="111"/>
    </row>
    <row r="283" spans="1:25" ht="21.95" customHeight="1">
      <c r="A283" s="98">
        <v>42</v>
      </c>
      <c r="B283" s="104" t="s">
        <v>263</v>
      </c>
      <c r="C283" s="99" t="s">
        <v>259</v>
      </c>
      <c r="D283" s="100">
        <v>33695</v>
      </c>
      <c r="E283" s="99">
        <v>37058</v>
      </c>
      <c r="F283" s="99">
        <v>25355</v>
      </c>
      <c r="G283" s="99" t="str">
        <f t="shared" ca="1" si="33"/>
        <v>31 years, 1 months, 19 days</v>
      </c>
      <c r="H283" s="99" t="str">
        <f t="shared" ca="1" si="33"/>
        <v>21 years, 11 months, 4 days</v>
      </c>
      <c r="I283" s="112">
        <f t="shared" si="32"/>
        <v>46539</v>
      </c>
      <c r="J283" s="99" t="s">
        <v>31</v>
      </c>
      <c r="K283" s="99" t="s">
        <v>32</v>
      </c>
      <c r="L283" s="99" t="s">
        <v>33</v>
      </c>
      <c r="M283" s="99" t="s">
        <v>264</v>
      </c>
      <c r="N283" s="99" t="s">
        <v>265</v>
      </c>
      <c r="O283" s="99" t="s">
        <v>266</v>
      </c>
      <c r="P283" s="99" t="s">
        <v>33</v>
      </c>
      <c r="Q283" s="104" t="s">
        <v>267</v>
      </c>
      <c r="R283" s="104" t="s">
        <v>268</v>
      </c>
      <c r="S283" s="101">
        <v>8888796126</v>
      </c>
      <c r="T283" s="99" t="s">
        <v>269</v>
      </c>
      <c r="U283" s="126"/>
      <c r="V283" s="126"/>
      <c r="W283" s="127"/>
      <c r="X283" s="111"/>
      <c r="Y283" s="111"/>
    </row>
    <row r="284" spans="1:25" ht="21.95" customHeight="1">
      <c r="A284" s="98">
        <v>43</v>
      </c>
      <c r="B284" s="104" t="s">
        <v>271</v>
      </c>
      <c r="C284" s="99" t="s">
        <v>259</v>
      </c>
      <c r="D284" s="100">
        <v>34040</v>
      </c>
      <c r="E284" s="99">
        <v>38355</v>
      </c>
      <c r="F284" s="99">
        <v>26330</v>
      </c>
      <c r="G284" s="99" t="str">
        <f t="shared" ca="1" si="33"/>
        <v>30 years, 2 months, 8 days</v>
      </c>
      <c r="H284" s="99" t="str">
        <f t="shared" ca="1" si="33"/>
        <v>18 years, 4 months, 17 days</v>
      </c>
      <c r="I284" s="112">
        <f t="shared" si="32"/>
        <v>47515</v>
      </c>
      <c r="J284" s="99" t="s">
        <v>31</v>
      </c>
      <c r="K284" s="99" t="s">
        <v>32</v>
      </c>
      <c r="L284" s="99" t="s">
        <v>33</v>
      </c>
      <c r="M284" s="99" t="s">
        <v>272</v>
      </c>
      <c r="N284" s="99" t="s">
        <v>35</v>
      </c>
      <c r="O284" s="99" t="s">
        <v>36</v>
      </c>
      <c r="P284" s="99" t="s">
        <v>33</v>
      </c>
      <c r="Q284" s="104" t="s">
        <v>273</v>
      </c>
      <c r="R284" s="104" t="s">
        <v>274</v>
      </c>
      <c r="S284" s="101">
        <v>9689439042</v>
      </c>
      <c r="T284" s="99" t="s">
        <v>251</v>
      </c>
      <c r="U284" s="126"/>
      <c r="V284" s="126"/>
      <c r="W284" s="127"/>
      <c r="X284" s="111"/>
      <c r="Y284" s="111"/>
    </row>
    <row r="285" spans="1:25" ht="21.95" customHeight="1">
      <c r="A285" s="98">
        <v>44</v>
      </c>
      <c r="B285" s="104" t="s">
        <v>275</v>
      </c>
      <c r="C285" s="99" t="s">
        <v>259</v>
      </c>
      <c r="D285" s="100">
        <v>34366</v>
      </c>
      <c r="E285" s="99">
        <v>37058</v>
      </c>
      <c r="F285" s="99">
        <v>25355</v>
      </c>
      <c r="G285" s="99" t="str">
        <f t="shared" ca="1" si="33"/>
        <v>29 years, 3 months, 19 days</v>
      </c>
      <c r="H285" s="99" t="str">
        <f t="shared" ca="1" si="33"/>
        <v>21 years, 11 months, 4 days</v>
      </c>
      <c r="I285" s="112">
        <f t="shared" si="32"/>
        <v>46539</v>
      </c>
      <c r="J285" s="99" t="s">
        <v>31</v>
      </c>
      <c r="K285" s="99" t="s">
        <v>32</v>
      </c>
      <c r="L285" s="99" t="s">
        <v>33</v>
      </c>
      <c r="M285" s="99" t="s">
        <v>276</v>
      </c>
      <c r="N285" s="99" t="s">
        <v>35</v>
      </c>
      <c r="O285" s="99" t="s">
        <v>36</v>
      </c>
      <c r="P285" s="99" t="s">
        <v>33</v>
      </c>
      <c r="Q285" s="104" t="s">
        <v>277</v>
      </c>
      <c r="R285" s="104" t="s">
        <v>277</v>
      </c>
      <c r="S285" s="101">
        <v>9503051038</v>
      </c>
      <c r="T285" s="99" t="s">
        <v>278</v>
      </c>
      <c r="U285" s="126"/>
      <c r="V285" s="126"/>
      <c r="W285" s="127"/>
      <c r="X285" s="111"/>
      <c r="Y285" s="111"/>
    </row>
    <row r="286" spans="1:25" ht="21.95" customHeight="1">
      <c r="A286" s="98">
        <v>45</v>
      </c>
      <c r="B286" s="104" t="s">
        <v>280</v>
      </c>
      <c r="C286" s="99" t="s">
        <v>259</v>
      </c>
      <c r="D286" s="100">
        <v>34792</v>
      </c>
      <c r="E286" s="99">
        <v>37058</v>
      </c>
      <c r="F286" s="99">
        <v>24990</v>
      </c>
      <c r="G286" s="99" t="str">
        <f t="shared" ca="1" si="33"/>
        <v>28 years, 1 months, 17 days</v>
      </c>
      <c r="H286" s="99" t="str">
        <f t="shared" ca="1" si="33"/>
        <v>21 years, 11 months, 4 days</v>
      </c>
      <c r="I286" s="112">
        <f t="shared" si="32"/>
        <v>46174</v>
      </c>
      <c r="J286" s="99" t="s">
        <v>31</v>
      </c>
      <c r="K286" s="99" t="s">
        <v>32</v>
      </c>
      <c r="L286" s="99" t="s">
        <v>33</v>
      </c>
      <c r="M286" s="99" t="s">
        <v>281</v>
      </c>
      <c r="N286" s="99" t="s">
        <v>282</v>
      </c>
      <c r="O286" s="99" t="s">
        <v>129</v>
      </c>
      <c r="P286" s="99" t="s">
        <v>33</v>
      </c>
      <c r="Q286" s="104" t="s">
        <v>283</v>
      </c>
      <c r="R286" s="104" t="s">
        <v>284</v>
      </c>
      <c r="S286" s="101">
        <v>9766542047</v>
      </c>
      <c r="T286" s="99" t="s">
        <v>285</v>
      </c>
      <c r="U286" s="126"/>
      <c r="V286" s="126"/>
      <c r="W286" s="127"/>
      <c r="X286" s="111"/>
      <c r="Y286" s="111"/>
    </row>
    <row r="287" spans="1:25" ht="21.95" customHeight="1">
      <c r="A287" s="98">
        <v>46</v>
      </c>
      <c r="B287" s="104" t="s">
        <v>286</v>
      </c>
      <c r="C287" s="99" t="s">
        <v>259</v>
      </c>
      <c r="D287" s="100">
        <v>37872</v>
      </c>
      <c r="E287" s="99">
        <v>37872</v>
      </c>
      <c r="F287" s="99">
        <v>28526</v>
      </c>
      <c r="G287" s="99" t="str">
        <f t="shared" ca="1" si="33"/>
        <v>19 years, 8 months, 12 days</v>
      </c>
      <c r="H287" s="99" t="str">
        <f t="shared" ca="1" si="33"/>
        <v>19 years, 8 months, 12 days</v>
      </c>
      <c r="I287" s="112">
        <f t="shared" si="32"/>
        <v>49710</v>
      </c>
      <c r="J287" s="99" t="s">
        <v>31</v>
      </c>
      <c r="K287" s="99" t="s">
        <v>32</v>
      </c>
      <c r="L287" s="99" t="s">
        <v>33</v>
      </c>
      <c r="M287" s="99" t="s">
        <v>287</v>
      </c>
      <c r="N287" s="99" t="s">
        <v>35</v>
      </c>
      <c r="O287" s="99" t="s">
        <v>36</v>
      </c>
      <c r="P287" s="99" t="s">
        <v>33</v>
      </c>
      <c r="Q287" s="104" t="s">
        <v>288</v>
      </c>
      <c r="R287" s="104" t="s">
        <v>289</v>
      </c>
      <c r="S287" s="101">
        <v>8484086769</v>
      </c>
      <c r="T287" s="99" t="s">
        <v>223</v>
      </c>
      <c r="U287" s="126"/>
      <c r="V287" s="126"/>
      <c r="W287" s="127"/>
      <c r="X287" s="111"/>
      <c r="Y287" s="111"/>
    </row>
    <row r="288" spans="1:25" ht="21.95" customHeight="1">
      <c r="A288" s="98">
        <v>47</v>
      </c>
      <c r="B288" s="115" t="s">
        <v>290</v>
      </c>
      <c r="C288" s="99" t="s">
        <v>259</v>
      </c>
      <c r="D288" s="100">
        <v>38139</v>
      </c>
      <c r="E288" s="99">
        <v>38139</v>
      </c>
      <c r="F288" s="99">
        <v>25720</v>
      </c>
      <c r="G288" s="99" t="str">
        <f t="shared" ca="1" si="33"/>
        <v>18 years, 11 months, 19 days</v>
      </c>
      <c r="H288" s="99" t="str">
        <f t="shared" ca="1" si="33"/>
        <v>18 years, 11 months, 19 days</v>
      </c>
      <c r="I288" s="112">
        <f t="shared" si="32"/>
        <v>46905</v>
      </c>
      <c r="J288" s="99" t="s">
        <v>31</v>
      </c>
      <c r="K288" s="99" t="s">
        <v>32</v>
      </c>
      <c r="L288" s="99" t="s">
        <v>33</v>
      </c>
      <c r="M288" s="99" t="s">
        <v>291</v>
      </c>
      <c r="N288" s="99" t="s">
        <v>265</v>
      </c>
      <c r="O288" s="99" t="s">
        <v>266</v>
      </c>
      <c r="P288" s="99" t="s">
        <v>33</v>
      </c>
      <c r="Q288" s="104" t="s">
        <v>292</v>
      </c>
      <c r="R288" s="104" t="s">
        <v>293</v>
      </c>
      <c r="S288" s="101">
        <v>9766437993</v>
      </c>
      <c r="T288" s="99" t="s">
        <v>294</v>
      </c>
      <c r="U288" s="126"/>
      <c r="V288" s="126"/>
      <c r="W288" s="127"/>
      <c r="X288" s="111"/>
      <c r="Y288" s="111"/>
    </row>
    <row r="289" spans="1:25" ht="21.95" customHeight="1">
      <c r="A289" s="98">
        <v>48</v>
      </c>
      <c r="B289" s="104" t="s">
        <v>296</v>
      </c>
      <c r="C289" s="99" t="s">
        <v>259</v>
      </c>
      <c r="D289" s="100">
        <v>38839</v>
      </c>
      <c r="E289" s="99">
        <v>38839</v>
      </c>
      <c r="F289" s="99">
        <v>28883</v>
      </c>
      <c r="G289" s="99" t="str">
        <f t="shared" ca="1" si="33"/>
        <v>17 years, 0 months, 18 days</v>
      </c>
      <c r="H289" s="99" t="str">
        <f t="shared" ca="1" si="33"/>
        <v>17 years, 0 months, 18 days</v>
      </c>
      <c r="I289" s="112">
        <f t="shared" si="32"/>
        <v>50068</v>
      </c>
      <c r="J289" s="99" t="s">
        <v>31</v>
      </c>
      <c r="K289" s="99" t="s">
        <v>32</v>
      </c>
      <c r="L289" s="99" t="s">
        <v>33</v>
      </c>
      <c r="M289" s="99" t="s">
        <v>297</v>
      </c>
      <c r="N289" s="99" t="s">
        <v>117</v>
      </c>
      <c r="O289" s="99" t="s">
        <v>36</v>
      </c>
      <c r="P289" s="99" t="s">
        <v>33</v>
      </c>
      <c r="Q289" s="104" t="s">
        <v>298</v>
      </c>
      <c r="R289" s="104" t="s">
        <v>299</v>
      </c>
      <c r="S289" s="101">
        <v>8308086127</v>
      </c>
      <c r="T289" s="99" t="s">
        <v>84</v>
      </c>
      <c r="U289" s="126"/>
      <c r="V289" s="126"/>
      <c r="W289" s="127"/>
      <c r="X289" s="111"/>
      <c r="Y289" s="111"/>
    </row>
    <row r="290" spans="1:25" ht="21.95" customHeight="1">
      <c r="A290" s="98">
        <v>49</v>
      </c>
      <c r="B290" s="104" t="s">
        <v>300</v>
      </c>
      <c r="C290" s="99" t="s">
        <v>259</v>
      </c>
      <c r="D290" s="100">
        <v>39417</v>
      </c>
      <c r="E290" s="99">
        <v>39417</v>
      </c>
      <c r="F290" s="99">
        <v>30931</v>
      </c>
      <c r="G290" s="99" t="str">
        <f t="shared" ca="1" si="33"/>
        <v>15 years, 5 months, 19 days</v>
      </c>
      <c r="H290" s="99" t="str">
        <f t="shared" ca="1" si="33"/>
        <v>15 years, 5 months, 19 days</v>
      </c>
      <c r="I290" s="112">
        <f t="shared" si="32"/>
        <v>52115</v>
      </c>
      <c r="J290" s="99" t="s">
        <v>31</v>
      </c>
      <c r="K290" s="99" t="s">
        <v>32</v>
      </c>
      <c r="L290" s="99" t="s">
        <v>33</v>
      </c>
      <c r="M290" s="99" t="s">
        <v>301</v>
      </c>
      <c r="N290" s="99" t="s">
        <v>35</v>
      </c>
      <c r="O290" s="99" t="s">
        <v>36</v>
      </c>
      <c r="P290" s="99" t="s">
        <v>33</v>
      </c>
      <c r="Q290" s="104" t="s">
        <v>302</v>
      </c>
      <c r="R290" s="104" t="s">
        <v>303</v>
      </c>
      <c r="S290" s="101">
        <v>7507155551</v>
      </c>
      <c r="T290" s="99" t="s">
        <v>304</v>
      </c>
      <c r="U290" s="126"/>
      <c r="V290" s="126"/>
      <c r="W290" s="127"/>
      <c r="X290" s="111"/>
      <c r="Y290" s="111"/>
    </row>
    <row r="291" spans="1:25" ht="21.95" customHeight="1">
      <c r="A291" s="98">
        <v>50</v>
      </c>
      <c r="B291" s="104" t="s">
        <v>306</v>
      </c>
      <c r="C291" s="99" t="s">
        <v>259</v>
      </c>
      <c r="D291" s="100">
        <v>40471</v>
      </c>
      <c r="E291" s="99">
        <v>40471</v>
      </c>
      <c r="F291" s="99">
        <v>32694</v>
      </c>
      <c r="G291" s="99" t="str">
        <f t="shared" ca="1" si="33"/>
        <v>12 years, 7 months, 0 days</v>
      </c>
      <c r="H291" s="99" t="str">
        <f t="shared" ca="1" si="33"/>
        <v>12 years, 7 months, 0 days</v>
      </c>
      <c r="I291" s="112">
        <f t="shared" si="32"/>
        <v>53878</v>
      </c>
      <c r="J291" s="99" t="s">
        <v>31</v>
      </c>
      <c r="K291" s="99" t="s">
        <v>32</v>
      </c>
      <c r="L291" s="99" t="s">
        <v>33</v>
      </c>
      <c r="M291" s="99" t="s">
        <v>307</v>
      </c>
      <c r="N291" s="99" t="s">
        <v>282</v>
      </c>
      <c r="O291" s="99" t="s">
        <v>308</v>
      </c>
      <c r="P291" s="99" t="s">
        <v>33</v>
      </c>
      <c r="Q291" s="104" t="s">
        <v>309</v>
      </c>
      <c r="R291" s="104" t="s">
        <v>310</v>
      </c>
      <c r="S291" s="101">
        <v>9552597568</v>
      </c>
      <c r="T291" s="99" t="s">
        <v>311</v>
      </c>
      <c r="U291" s="126"/>
      <c r="V291" s="126"/>
      <c r="W291" s="127"/>
      <c r="X291" s="111"/>
      <c r="Y291" s="111"/>
    </row>
    <row r="292" spans="1:25" ht="21.95" customHeight="1">
      <c r="A292" s="98">
        <v>51</v>
      </c>
      <c r="B292" s="104" t="s">
        <v>312</v>
      </c>
      <c r="C292" s="99" t="s">
        <v>259</v>
      </c>
      <c r="D292" s="100">
        <v>41316</v>
      </c>
      <c r="E292" s="99">
        <v>41316</v>
      </c>
      <c r="F292" s="99">
        <v>33349</v>
      </c>
      <c r="G292" s="99" t="str">
        <f t="shared" ca="1" si="33"/>
        <v>10 years, 3 months, 9 days</v>
      </c>
      <c r="H292" s="99" t="str">
        <f t="shared" ca="1" si="33"/>
        <v>10 years, 3 months, 9 days</v>
      </c>
      <c r="I292" s="112">
        <f t="shared" si="32"/>
        <v>54534</v>
      </c>
      <c r="J292" s="99" t="s">
        <v>178</v>
      </c>
      <c r="K292" s="112" t="s">
        <v>179</v>
      </c>
      <c r="L292" s="99" t="s">
        <v>180</v>
      </c>
      <c r="M292" s="99" t="s">
        <v>313</v>
      </c>
      <c r="N292" s="99" t="s">
        <v>35</v>
      </c>
      <c r="O292" s="99" t="s">
        <v>36</v>
      </c>
      <c r="P292" s="99" t="s">
        <v>180</v>
      </c>
      <c r="Q292" s="104" t="s">
        <v>283</v>
      </c>
      <c r="R292" s="104" t="s">
        <v>314</v>
      </c>
      <c r="S292" s="101">
        <v>9970239690</v>
      </c>
      <c r="T292" s="99" t="s">
        <v>315</v>
      </c>
      <c r="U292" s="126"/>
      <c r="V292" s="126"/>
      <c r="W292" s="127"/>
      <c r="X292" s="111"/>
      <c r="Y292" s="111"/>
    </row>
    <row r="293" spans="1:25" ht="21.95" customHeight="1">
      <c r="A293" s="98">
        <v>52</v>
      </c>
      <c r="B293" s="104" t="s">
        <v>317</v>
      </c>
      <c r="C293" s="99" t="s">
        <v>259</v>
      </c>
      <c r="D293" s="100">
        <v>36586</v>
      </c>
      <c r="E293" s="99">
        <v>41443</v>
      </c>
      <c r="F293" s="99">
        <v>25421</v>
      </c>
      <c r="G293" s="99" t="str">
        <f t="shared" ca="1" si="33"/>
        <v>23 years, 2 months, 19 days</v>
      </c>
      <c r="H293" s="99" t="str">
        <f t="shared" ca="1" si="33"/>
        <v>9 years, 11 months, 2 days</v>
      </c>
      <c r="I293" s="112">
        <f t="shared" si="32"/>
        <v>46605</v>
      </c>
      <c r="J293" s="99" t="s">
        <v>31</v>
      </c>
      <c r="K293" s="99" t="s">
        <v>32</v>
      </c>
      <c r="L293" s="99" t="s">
        <v>33</v>
      </c>
      <c r="M293" s="99" t="s">
        <v>318</v>
      </c>
      <c r="N293" s="99" t="s">
        <v>35</v>
      </c>
      <c r="O293" s="99" t="s">
        <v>36</v>
      </c>
      <c r="P293" s="99" t="s">
        <v>33</v>
      </c>
      <c r="Q293" s="104" t="s">
        <v>319</v>
      </c>
      <c r="R293" s="104" t="s">
        <v>320</v>
      </c>
      <c r="S293" s="101">
        <v>9422432459</v>
      </c>
      <c r="T293" s="99" t="s">
        <v>321</v>
      </c>
      <c r="U293" s="126"/>
      <c r="V293" s="126"/>
      <c r="W293" s="127"/>
      <c r="X293" s="111"/>
      <c r="Y293" s="111"/>
    </row>
    <row r="294" spans="1:25" ht="21.95" customHeight="1">
      <c r="A294" s="98">
        <v>53</v>
      </c>
      <c r="B294" s="136" t="s">
        <v>322</v>
      </c>
      <c r="C294" s="99" t="s">
        <v>259</v>
      </c>
      <c r="D294" s="100">
        <v>39372</v>
      </c>
      <c r="E294" s="99">
        <v>42238</v>
      </c>
      <c r="F294" s="99">
        <v>29420</v>
      </c>
      <c r="G294" s="99" t="str">
        <f ca="1">DATEDIF(D294,TODAY(),"y") &amp; " years, " &amp; DATEDIF(D294,TODAY(),"ym") &amp; " months, " &amp; DATEDIF(D294,TODAY(),"md") &amp; " days"</f>
        <v>15 years, 7 months, 3 days</v>
      </c>
      <c r="H294" s="99" t="str">
        <f ca="1">DATEDIF(E294,TODAY(),"y") &amp; " years, " &amp; DATEDIF(E294,TODAY(),"ym") &amp; " months, " &amp; DATEDIF(E294,TODAY(),"md") &amp; " days"</f>
        <v>7 years, 8 months, 29 days</v>
      </c>
      <c r="I294" s="112">
        <f>DATE(YEAR(F294)+58,MONTH(F294),DAY(F294))</f>
        <v>50604</v>
      </c>
      <c r="J294" s="99" t="s">
        <v>31</v>
      </c>
      <c r="K294" s="99" t="s">
        <v>32</v>
      </c>
      <c r="L294" s="99" t="s">
        <v>33</v>
      </c>
      <c r="M294" s="99" t="s">
        <v>323</v>
      </c>
      <c r="N294" s="99" t="s">
        <v>35</v>
      </c>
      <c r="O294" s="99" t="s">
        <v>36</v>
      </c>
      <c r="P294" s="99" t="s">
        <v>33</v>
      </c>
      <c r="Q294" s="104" t="s">
        <v>324</v>
      </c>
      <c r="R294" s="104" t="s">
        <v>325</v>
      </c>
      <c r="S294" s="101">
        <v>7767959995</v>
      </c>
      <c r="T294" s="99" t="s">
        <v>223</v>
      </c>
      <c r="U294" s="126"/>
      <c r="V294" s="126"/>
      <c r="W294" s="127"/>
      <c r="X294" s="111"/>
      <c r="Y294" s="111"/>
    </row>
    <row r="295" spans="1:25" ht="21.95" customHeight="1">
      <c r="A295" s="98">
        <v>54</v>
      </c>
      <c r="B295" s="104" t="s">
        <v>327</v>
      </c>
      <c r="C295" s="99" t="s">
        <v>328</v>
      </c>
      <c r="D295" s="100">
        <v>36843</v>
      </c>
      <c r="E295" s="99">
        <v>39874</v>
      </c>
      <c r="F295" s="99">
        <v>31131</v>
      </c>
      <c r="G295" s="99" t="str">
        <f t="shared" ca="1" si="33"/>
        <v>22 years, 6 months, 7 days</v>
      </c>
      <c r="H295" s="99" t="str">
        <f t="shared" ca="1" si="33"/>
        <v>14 years, 2 months, 18 days</v>
      </c>
      <c r="I295" s="112">
        <f t="shared" si="32"/>
        <v>52315</v>
      </c>
      <c r="J295" s="99" t="s">
        <v>31</v>
      </c>
      <c r="K295" s="99" t="s">
        <v>32</v>
      </c>
      <c r="L295" s="99" t="s">
        <v>33</v>
      </c>
      <c r="M295" s="99" t="s">
        <v>329</v>
      </c>
      <c r="N295" s="99" t="s">
        <v>330</v>
      </c>
      <c r="O295" s="99" t="s">
        <v>93</v>
      </c>
      <c r="P295" s="99" t="s">
        <v>33</v>
      </c>
      <c r="Q295" s="104" t="s">
        <v>331</v>
      </c>
      <c r="R295" s="104" t="s">
        <v>332</v>
      </c>
      <c r="S295" s="101">
        <v>9766731151</v>
      </c>
      <c r="T295" s="99" t="s">
        <v>333</v>
      </c>
      <c r="U295" s="126"/>
      <c r="V295" s="126"/>
      <c r="W295" s="127"/>
      <c r="X295" s="111"/>
      <c r="Y295" s="111"/>
    </row>
    <row r="296" spans="1:25" ht="21.95" customHeight="1">
      <c r="A296" s="98">
        <v>55</v>
      </c>
      <c r="B296" s="104" t="s">
        <v>334</v>
      </c>
      <c r="C296" s="99" t="s">
        <v>328</v>
      </c>
      <c r="D296" s="100">
        <v>40234</v>
      </c>
      <c r="E296" s="99">
        <v>40234</v>
      </c>
      <c r="F296" s="99">
        <v>29001</v>
      </c>
      <c r="G296" s="99" t="str">
        <f t="shared" ca="1" si="33"/>
        <v>13 years, 2 months, 26 days</v>
      </c>
      <c r="H296" s="99" t="str">
        <f t="shared" ca="1" si="33"/>
        <v>13 years, 2 months, 26 days</v>
      </c>
      <c r="I296" s="112">
        <f t="shared" si="32"/>
        <v>50186</v>
      </c>
      <c r="J296" s="99" t="s">
        <v>31</v>
      </c>
      <c r="K296" s="99" t="s">
        <v>32</v>
      </c>
      <c r="L296" s="99" t="s">
        <v>33</v>
      </c>
      <c r="M296" s="99" t="s">
        <v>260</v>
      </c>
      <c r="N296" s="99" t="s">
        <v>35</v>
      </c>
      <c r="O296" s="99" t="s">
        <v>36</v>
      </c>
      <c r="P296" s="99" t="s">
        <v>33</v>
      </c>
      <c r="Q296" s="104" t="s">
        <v>335</v>
      </c>
      <c r="R296" s="104" t="s">
        <v>336</v>
      </c>
      <c r="S296" s="101">
        <v>8237418888</v>
      </c>
      <c r="T296" s="99" t="s">
        <v>337</v>
      </c>
      <c r="U296" s="126"/>
      <c r="V296" s="126"/>
      <c r="W296" s="127"/>
      <c r="X296" s="111"/>
      <c r="Y296" s="111"/>
    </row>
    <row r="297" spans="1:25" ht="21.95" customHeight="1">
      <c r="A297" s="98">
        <v>56</v>
      </c>
      <c r="B297" s="104" t="s">
        <v>338</v>
      </c>
      <c r="C297" s="99" t="s">
        <v>328</v>
      </c>
      <c r="D297" s="100">
        <v>40479</v>
      </c>
      <c r="E297" s="99">
        <v>40479</v>
      </c>
      <c r="F297" s="99">
        <v>29747</v>
      </c>
      <c r="G297" s="99" t="str">
        <f t="shared" ca="1" si="33"/>
        <v>12 years, 6 months, 23 days</v>
      </c>
      <c r="H297" s="99" t="str">
        <f t="shared" ca="1" si="33"/>
        <v>12 years, 6 months, 23 days</v>
      </c>
      <c r="I297" s="112">
        <f t="shared" si="32"/>
        <v>50931</v>
      </c>
      <c r="J297" s="99" t="s">
        <v>31</v>
      </c>
      <c r="K297" s="99" t="s">
        <v>32</v>
      </c>
      <c r="L297" s="99" t="s">
        <v>33</v>
      </c>
      <c r="M297" s="99" t="s">
        <v>339</v>
      </c>
      <c r="N297" s="99" t="s">
        <v>35</v>
      </c>
      <c r="O297" s="99" t="s">
        <v>36</v>
      </c>
      <c r="P297" s="99" t="s">
        <v>33</v>
      </c>
      <c r="Q297" s="104" t="s">
        <v>340</v>
      </c>
      <c r="R297" s="104" t="s">
        <v>341</v>
      </c>
      <c r="S297" s="101">
        <v>9730676272</v>
      </c>
      <c r="T297" s="99" t="s">
        <v>342</v>
      </c>
      <c r="U297" s="126"/>
      <c r="V297" s="126"/>
      <c r="W297" s="127"/>
      <c r="X297" s="111"/>
      <c r="Y297" s="111"/>
    </row>
    <row r="298" spans="1:25" ht="21.95" customHeight="1">
      <c r="A298" s="98">
        <v>57</v>
      </c>
      <c r="B298" s="104" t="s">
        <v>343</v>
      </c>
      <c r="C298" s="99" t="s">
        <v>328</v>
      </c>
      <c r="D298" s="100">
        <v>38880</v>
      </c>
      <c r="E298" s="99">
        <v>40500</v>
      </c>
      <c r="F298" s="99">
        <v>28950</v>
      </c>
      <c r="G298" s="99" t="str">
        <f t="shared" ca="1" si="33"/>
        <v>16 years, 11 months, 8 days</v>
      </c>
      <c r="H298" s="99" t="str">
        <f t="shared" ca="1" si="33"/>
        <v>12 years, 6 months, 2 days</v>
      </c>
      <c r="I298" s="112">
        <f t="shared" si="32"/>
        <v>50135</v>
      </c>
      <c r="J298" s="99" t="s">
        <v>31</v>
      </c>
      <c r="K298" s="99" t="s">
        <v>32</v>
      </c>
      <c r="L298" s="99" t="s">
        <v>33</v>
      </c>
      <c r="M298" s="99" t="s">
        <v>83</v>
      </c>
      <c r="N298" s="99" t="s">
        <v>35</v>
      </c>
      <c r="O298" s="99" t="s">
        <v>36</v>
      </c>
      <c r="P298" s="99" t="s">
        <v>33</v>
      </c>
      <c r="Q298" s="104" t="s">
        <v>344</v>
      </c>
      <c r="R298" s="104" t="s">
        <v>344</v>
      </c>
      <c r="S298" s="101">
        <v>8308318192</v>
      </c>
      <c r="T298" s="99" t="s">
        <v>345</v>
      </c>
      <c r="U298" s="126"/>
      <c r="V298" s="126"/>
      <c r="W298" s="127"/>
      <c r="X298" s="111"/>
      <c r="Y298" s="111"/>
    </row>
    <row r="299" spans="1:25" ht="21.95" customHeight="1">
      <c r="A299" s="98">
        <v>58</v>
      </c>
      <c r="B299" s="104" t="s">
        <v>346</v>
      </c>
      <c r="C299" s="99" t="s">
        <v>328</v>
      </c>
      <c r="D299" s="100">
        <v>41162</v>
      </c>
      <c r="E299" s="99">
        <v>41162</v>
      </c>
      <c r="F299" s="99">
        <v>28288</v>
      </c>
      <c r="G299" s="99" t="str">
        <f t="shared" ca="1" si="33"/>
        <v>10 years, 8 months, 10 days</v>
      </c>
      <c r="H299" s="99" t="str">
        <f t="shared" ca="1" si="33"/>
        <v>10 years, 8 months, 10 days</v>
      </c>
      <c r="I299" s="112">
        <f t="shared" si="32"/>
        <v>49472</v>
      </c>
      <c r="J299" s="99" t="s">
        <v>178</v>
      </c>
      <c r="K299" s="112" t="s">
        <v>179</v>
      </c>
      <c r="L299" s="99" t="s">
        <v>180</v>
      </c>
      <c r="M299" s="99" t="s">
        <v>347</v>
      </c>
      <c r="N299" s="99" t="s">
        <v>35</v>
      </c>
      <c r="O299" s="99" t="s">
        <v>36</v>
      </c>
      <c r="P299" s="99" t="s">
        <v>180</v>
      </c>
      <c r="Q299" s="104" t="s">
        <v>348</v>
      </c>
      <c r="R299" s="104" t="s">
        <v>348</v>
      </c>
      <c r="S299" s="101">
        <v>8805815610</v>
      </c>
      <c r="T299" s="99" t="s">
        <v>349</v>
      </c>
      <c r="U299" s="126"/>
      <c r="V299" s="126"/>
      <c r="W299" s="127"/>
      <c r="X299" s="111"/>
      <c r="Y299" s="111"/>
    </row>
    <row r="300" spans="1:25" ht="21.95" customHeight="1">
      <c r="A300" s="98">
        <v>59</v>
      </c>
      <c r="B300" s="104" t="s">
        <v>350</v>
      </c>
      <c r="C300" s="99" t="s">
        <v>328</v>
      </c>
      <c r="D300" s="100">
        <v>39270</v>
      </c>
      <c r="E300" s="99">
        <v>41306</v>
      </c>
      <c r="F300" s="99">
        <v>29767</v>
      </c>
      <c r="G300" s="99" t="str">
        <f t="shared" ca="1" si="33"/>
        <v>15 years, 10 months, 13 days</v>
      </c>
      <c r="H300" s="99" t="str">
        <f t="shared" ca="1" si="33"/>
        <v>10 years, 3 months, 19 days</v>
      </c>
      <c r="I300" s="112">
        <f t="shared" si="32"/>
        <v>50951</v>
      </c>
      <c r="J300" s="99" t="s">
        <v>31</v>
      </c>
      <c r="K300" s="99" t="s">
        <v>32</v>
      </c>
      <c r="L300" s="99" t="s">
        <v>33</v>
      </c>
      <c r="M300" s="99" t="s">
        <v>351</v>
      </c>
      <c r="N300" s="99" t="s">
        <v>35</v>
      </c>
      <c r="O300" s="99" t="s">
        <v>36</v>
      </c>
      <c r="P300" s="99" t="s">
        <v>33</v>
      </c>
      <c r="Q300" s="104" t="s">
        <v>352</v>
      </c>
      <c r="R300" s="104" t="s">
        <v>353</v>
      </c>
      <c r="S300" s="101">
        <v>9890335601</v>
      </c>
      <c r="T300" s="99" t="s">
        <v>345</v>
      </c>
      <c r="U300" s="126"/>
      <c r="V300" s="126"/>
      <c r="W300" s="127"/>
      <c r="X300" s="111"/>
      <c r="Y300" s="111"/>
    </row>
    <row r="301" spans="1:25" ht="21.95" customHeight="1">
      <c r="A301" s="98">
        <v>60</v>
      </c>
      <c r="B301" s="104" t="s">
        <v>354</v>
      </c>
      <c r="C301" s="99" t="s">
        <v>328</v>
      </c>
      <c r="D301" s="100">
        <v>39273</v>
      </c>
      <c r="E301" s="99">
        <v>41902</v>
      </c>
      <c r="F301" s="99">
        <v>29567</v>
      </c>
      <c r="G301" s="99" t="str">
        <f t="shared" ca="1" si="33"/>
        <v>15 years, 10 months, 10 days</v>
      </c>
      <c r="H301" s="99" t="str">
        <f t="shared" ca="1" si="33"/>
        <v>8 years, 8 months, 0 days</v>
      </c>
      <c r="I301" s="112">
        <f>DATE(YEAR(F301)+58,MONTH(F301),DAY(F301))</f>
        <v>50751</v>
      </c>
      <c r="J301" s="99" t="s">
        <v>31</v>
      </c>
      <c r="K301" s="99" t="s">
        <v>32</v>
      </c>
      <c r="L301" s="99" t="s">
        <v>33</v>
      </c>
      <c r="M301" s="99" t="s">
        <v>83</v>
      </c>
      <c r="N301" s="99" t="s">
        <v>35</v>
      </c>
      <c r="O301" s="99" t="s">
        <v>36</v>
      </c>
      <c r="P301" s="99" t="s">
        <v>33</v>
      </c>
      <c r="Q301" s="104" t="s">
        <v>288</v>
      </c>
      <c r="R301" s="104" t="s">
        <v>289</v>
      </c>
      <c r="S301" s="101">
        <v>9860121280</v>
      </c>
      <c r="T301" s="99" t="s">
        <v>355</v>
      </c>
      <c r="U301" s="126"/>
      <c r="V301" s="126"/>
      <c r="W301" s="127"/>
      <c r="X301" s="111"/>
      <c r="Y301" s="111"/>
    </row>
    <row r="302" spans="1:25" ht="21.95" customHeight="1">
      <c r="A302" s="98">
        <v>61</v>
      </c>
      <c r="B302" s="104" t="s">
        <v>356</v>
      </c>
      <c r="C302" s="99" t="s">
        <v>328</v>
      </c>
      <c r="D302" s="100">
        <v>39041</v>
      </c>
      <c r="E302" s="99">
        <v>42522</v>
      </c>
      <c r="F302" s="99">
        <v>27417</v>
      </c>
      <c r="G302" s="99" t="str">
        <f ca="1">DATEDIF(D302,TODAY(),"y") &amp; " years, " &amp; DATEDIF(D302,TODAY(),"ym") &amp; " months, " &amp; DATEDIF(D302,TODAY(),"md") &amp; " days"</f>
        <v>16 years, 6 months, 0 days</v>
      </c>
      <c r="H302" s="99" t="str">
        <f ca="1">DATEDIF(E302,TODAY(),"y") &amp; " years, " &amp; DATEDIF(E302,TODAY(),"ym") &amp; " months, " &amp; DATEDIF(E302,TODAY(),"md") &amp; " days"</f>
        <v>6 years, 11 months, 19 days</v>
      </c>
      <c r="I302" s="112">
        <f>DATE(YEAR(F302)+58,MONTH(F302),DAY(F302))</f>
        <v>48602</v>
      </c>
      <c r="J302" s="99" t="s">
        <v>31</v>
      </c>
      <c r="K302" s="99" t="s">
        <v>32</v>
      </c>
      <c r="L302" s="99" t="s">
        <v>32</v>
      </c>
      <c r="M302" s="99" t="s">
        <v>260</v>
      </c>
      <c r="N302" s="99" t="s">
        <v>35</v>
      </c>
      <c r="O302" s="99" t="s">
        <v>36</v>
      </c>
      <c r="P302" s="99" t="s">
        <v>192</v>
      </c>
      <c r="Q302" s="98" t="s">
        <v>357</v>
      </c>
      <c r="R302" s="104" t="s">
        <v>358</v>
      </c>
      <c r="S302" s="101">
        <v>90499050052</v>
      </c>
      <c r="T302" s="99" t="s">
        <v>96</v>
      </c>
      <c r="U302" s="126"/>
      <c r="V302" s="126"/>
      <c r="W302" s="127"/>
      <c r="X302" s="111"/>
      <c r="Y302" s="111"/>
    </row>
    <row r="303" spans="1:25" ht="21.95" customHeight="1">
      <c r="A303" s="98">
        <v>62</v>
      </c>
      <c r="B303" s="105" t="s">
        <v>359</v>
      </c>
      <c r="C303" s="99" t="s">
        <v>360</v>
      </c>
      <c r="D303" s="100">
        <v>40380</v>
      </c>
      <c r="E303" s="99">
        <v>41901</v>
      </c>
      <c r="F303" s="99">
        <v>30523</v>
      </c>
      <c r="G303" s="99" t="str">
        <f t="shared" ca="1" si="33"/>
        <v>12 years, 9 months, 30 days</v>
      </c>
      <c r="H303" s="99" t="str">
        <f t="shared" ca="1" si="33"/>
        <v>8 years, 8 months, 1 days</v>
      </c>
      <c r="I303" s="112">
        <f>DATE(YEAR(F303)+58,MONTH(F303),DAY(F303))</f>
        <v>51708</v>
      </c>
      <c r="J303" s="99" t="s">
        <v>31</v>
      </c>
      <c r="K303" s="99" t="s">
        <v>32</v>
      </c>
      <c r="L303" s="99" t="s">
        <v>33</v>
      </c>
      <c r="M303" s="99" t="s">
        <v>361</v>
      </c>
      <c r="N303" s="99" t="s">
        <v>35</v>
      </c>
      <c r="O303" s="99" t="s">
        <v>36</v>
      </c>
      <c r="P303" s="99"/>
      <c r="Q303" s="104" t="s">
        <v>362</v>
      </c>
      <c r="R303" s="104" t="s">
        <v>362</v>
      </c>
      <c r="S303" s="101">
        <v>9860726198</v>
      </c>
      <c r="T303" s="99" t="s">
        <v>110</v>
      </c>
      <c r="U303" s="126"/>
      <c r="V303" s="126"/>
      <c r="W303" s="127"/>
      <c r="X303" s="111"/>
      <c r="Y303" s="111"/>
    </row>
    <row r="304" spans="1:25" ht="21.95" customHeight="1">
      <c r="A304" s="98">
        <v>63</v>
      </c>
      <c r="B304" s="110" t="s">
        <v>363</v>
      </c>
      <c r="C304" s="99" t="s">
        <v>360</v>
      </c>
      <c r="D304" s="100">
        <v>39022</v>
      </c>
      <c r="E304" s="99">
        <v>42066</v>
      </c>
      <c r="F304" s="99">
        <v>31929</v>
      </c>
      <c r="G304" s="99" t="str">
        <f ca="1">DATEDIF(D304,TODAY(),"y") &amp; " years, " &amp; DATEDIF(D304,TODAY(),"ym") &amp; " months, " &amp; DATEDIF(D304,TODAY(),"md") &amp; " days"</f>
        <v>16 years, 6 months, 19 days</v>
      </c>
      <c r="H304" s="99" t="str">
        <f ca="1">DATEDIF(E304,TODAY(),"y") &amp; " years, " &amp; DATEDIF(E304,TODAY(),"ym") &amp; " months, " &amp; DATEDIF(E304,TODAY(),"md") &amp; " days"</f>
        <v>8 years, 2 months, 17 days</v>
      </c>
      <c r="I304" s="112">
        <f>DATE(YEAR(F304)+58,MONTH(F304),DAY(F304))</f>
        <v>53114</v>
      </c>
      <c r="J304" s="99" t="s">
        <v>31</v>
      </c>
      <c r="K304" s="99" t="s">
        <v>32</v>
      </c>
      <c r="L304" s="99" t="s">
        <v>33</v>
      </c>
      <c r="M304" s="99" t="s">
        <v>364</v>
      </c>
      <c r="N304" s="99" t="s">
        <v>365</v>
      </c>
      <c r="O304" s="99" t="s">
        <v>36</v>
      </c>
      <c r="P304" s="99" t="s">
        <v>192</v>
      </c>
      <c r="Q304" s="104" t="s">
        <v>362</v>
      </c>
      <c r="R304" s="104" t="s">
        <v>362</v>
      </c>
      <c r="S304" s="101">
        <v>8180911053</v>
      </c>
      <c r="T304" s="99" t="s">
        <v>110</v>
      </c>
      <c r="U304" s="126"/>
      <c r="V304" s="126"/>
      <c r="W304" s="127"/>
      <c r="X304" s="111"/>
      <c r="Y304" s="111"/>
    </row>
  </sheetData>
  <autoFilter ref="A3:BD48"/>
  <mergeCells count="6">
    <mergeCell ref="A177:T177"/>
    <mergeCell ref="A240:T240"/>
    <mergeCell ref="A1:Y1"/>
    <mergeCell ref="A2:Y2"/>
    <mergeCell ref="A49:C49"/>
    <mergeCell ref="A114:U114"/>
  </mergeCells>
  <hyperlinks>
    <hyperlink ref="AR16" r:id="rId1" display="mailto:jagtap.mahadeo@yahoo.com"/>
    <hyperlink ref="AR27" r:id="rId2" display="mailto:kkshe.2009@rediffmail.com"/>
    <hyperlink ref="AR28" r:id="rId3" display="mailto:patilsh2007@gmail.com"/>
    <hyperlink ref="AR29" r:id="rId4" display="mailto:patilrb2007@gmail.com"/>
    <hyperlink ref="AR39" r:id="rId5" display="mailto:mahendra.kasture@gmail.com"/>
    <hyperlink ref="AR31" r:id="rId6" display="mailto:deshpandesa1976@gmail.com"/>
    <hyperlink ref="AR37" r:id="rId7" display="mailto:vvpadavale.1903@rediffmail.com"/>
    <hyperlink ref="AR25" r:id="rId8"/>
    <hyperlink ref="AR22" r:id="rId9"/>
    <hyperlink ref="AR42" r:id="rId10"/>
    <hyperlink ref="AR43" r:id="rId11"/>
    <hyperlink ref="AR4" r:id="rId12"/>
    <hyperlink ref="AR6" r:id="rId13"/>
    <hyperlink ref="AR7" r:id="rId14"/>
    <hyperlink ref="AR8" r:id="rId15"/>
    <hyperlink ref="AR17" r:id="rId16"/>
    <hyperlink ref="AR47" r:id="rId17"/>
    <hyperlink ref="AR19" r:id="rId18"/>
    <hyperlink ref="AR32" r:id="rId19"/>
    <hyperlink ref="AR41" r:id="rId20"/>
    <hyperlink ref="AR26" r:id="rId21"/>
  </hyperlinks>
  <pageMargins left="0.70866141732283472" right="0.19685039370078741" top="0.15748031496062992" bottom="0.19685039370078741" header="0.31496062992125984" footer="0.11811023622047245"/>
  <pageSetup paperSize="9" orientation="portrait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Years Merged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Administator</cp:lastModifiedBy>
  <cp:lastPrinted>2023-04-05T10:32:22Z</cp:lastPrinted>
  <dcterms:created xsi:type="dcterms:W3CDTF">2023-03-13T04:50:19Z</dcterms:created>
  <dcterms:modified xsi:type="dcterms:W3CDTF">2023-05-20T09:24:09Z</dcterms:modified>
</cp:coreProperties>
</file>